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100\nas\【委員會】亞太國際\32 CPD查驗 換證\"/>
    </mc:Choice>
  </mc:AlternateContent>
  <xr:revisionPtr revIDLastSave="0" documentId="8_{C0C0F009-910C-4D3F-AEED-DC083108171F}" xr6:coauthVersionLast="47" xr6:coauthVersionMax="47" xr10:uidLastSave="{00000000-0000-0000-0000-000000000000}"/>
  <bookViews>
    <workbookView xWindow="-108" yWindow="-108" windowWidth="23256" windowHeight="12576" xr2:uid="{56388B19-F6DF-436D-B1B5-E4BAD724E71D}"/>
  </bookViews>
  <sheets>
    <sheet name="工作表1" sheetId="1" r:id="rId1"/>
    <sheet name="工作表2" sheetId="2" r:id="rId2"/>
    <sheet name="工作表3" sheetId="3" r:id="rId3"/>
  </sheets>
  <definedNames>
    <definedName name="_A">工作表2!$B$1:$B$3</definedName>
    <definedName name="_B">工作表2!$B$4:$B$5</definedName>
    <definedName name="_C">工作表2!$B$6:$B$7</definedName>
    <definedName name="_D">工作表2!$B$8:$B$9</definedName>
    <definedName name="_E">工作表2!$B$10:$B$11</definedName>
    <definedName name="_F">工作表2!$B$12</definedName>
    <definedName name="_G">工作表2!$B$13</definedName>
    <definedName name="_H">工作表2!$B$14</definedName>
    <definedName name="_I">工作表2!$B$15</definedName>
    <definedName name="_J">工作表2!$B$16</definedName>
    <definedName name="_K">工作表2!$B$17</definedName>
    <definedName name="_L">工作表2!$B$18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 a="1"/>
  <c r="D11" i="1" s="1"/>
  <c r="I11" i="1" s="1"/>
  <c r="C11" i="1" a="1"/>
  <c r="C11" i="1" s="1"/>
  <c r="K11" i="1" s="1"/>
  <c r="D10" i="1" a="1"/>
  <c r="D10" i="1" s="1"/>
  <c r="I10" i="1" s="1"/>
  <c r="C10" i="1" a="1"/>
  <c r="C10" i="1" s="1"/>
  <c r="K10" i="1" s="1"/>
  <c r="D9" i="1" a="1"/>
  <c r="D9" i="1" s="1"/>
  <c r="I9" i="1" s="1"/>
  <c r="C9" i="1" a="1"/>
  <c r="C9" i="1" s="1"/>
  <c r="K9" i="1" s="1"/>
  <c r="D8" i="1" a="1"/>
  <c r="D8" i="1" s="1"/>
  <c r="I8" i="1" s="1"/>
  <c r="C8" i="1" a="1"/>
  <c r="C8" i="1" s="1"/>
  <c r="K8" i="1" s="1"/>
  <c r="C87" i="1"/>
  <c r="K87" i="1" s="1"/>
  <c r="D87" i="1"/>
  <c r="C88" i="1"/>
  <c r="K88" i="1" s="1"/>
  <c r="D88" i="1"/>
  <c r="I88" i="1" s="1"/>
  <c r="C89" i="1"/>
  <c r="K89" i="1" s="1"/>
  <c r="D89" i="1"/>
  <c r="C90" i="1"/>
  <c r="K90" i="1" s="1"/>
  <c r="D90" i="1"/>
  <c r="I90" i="1" s="1"/>
  <c r="D86" i="1"/>
  <c r="I86" i="1" s="1"/>
  <c r="C86" i="1"/>
  <c r="K86" i="1" s="1"/>
  <c r="I89" i="1"/>
  <c r="I87" i="1"/>
  <c r="D73" i="1"/>
  <c r="I73" i="1" s="1"/>
  <c r="D74" i="1"/>
  <c r="I74" i="1" s="1"/>
  <c r="D75" i="1"/>
  <c r="I75" i="1" s="1"/>
  <c r="D76" i="1"/>
  <c r="I76" i="1" s="1"/>
  <c r="D72" i="1"/>
  <c r="I72" i="1" s="1"/>
  <c r="C73" i="1"/>
  <c r="K73" i="1" s="1"/>
  <c r="C74" i="1"/>
  <c r="K74" i="1" s="1"/>
  <c r="C75" i="1"/>
  <c r="C76" i="1"/>
  <c r="K76" i="1" s="1"/>
  <c r="C72" i="1"/>
  <c r="K72" i="1" s="1"/>
  <c r="D31" i="1" a="1"/>
  <c r="D31" i="1" s="1"/>
  <c r="I31" i="1" s="1"/>
  <c r="D32" i="1" a="1"/>
  <c r="D32" i="1" s="1"/>
  <c r="I32" i="1" s="1"/>
  <c r="D33" i="1" a="1"/>
  <c r="D33" i="1" s="1"/>
  <c r="I33" i="1" s="1"/>
  <c r="D34" i="1" a="1"/>
  <c r="D34" i="1" s="1"/>
  <c r="I34" i="1" s="1"/>
  <c r="D30" i="1" a="1"/>
  <c r="D30" i="1" s="1"/>
  <c r="I30" i="1" s="1"/>
  <c r="C34" i="1" a="1"/>
  <c r="C34" i="1" s="1"/>
  <c r="K34" i="1" s="1"/>
  <c r="C33" i="1" a="1"/>
  <c r="C33" i="1" s="1"/>
  <c r="K33" i="1" s="1"/>
  <c r="C32" i="1" a="1"/>
  <c r="C32" i="1" s="1"/>
  <c r="K32" i="1" s="1"/>
  <c r="C31" i="1" a="1"/>
  <c r="C31" i="1" s="1"/>
  <c r="K31" i="1" s="1"/>
  <c r="C30" i="1" a="1"/>
  <c r="C30" i="1" s="1"/>
  <c r="K30" i="1" s="1"/>
  <c r="D7" i="1" a="1"/>
  <c r="D7" i="1" s="1"/>
  <c r="I7" i="1" s="1"/>
  <c r="C7" i="1" a="1"/>
  <c r="C7" i="1" s="1"/>
  <c r="K7" i="1" s="1"/>
  <c r="C37" i="1" a="1"/>
  <c r="C37" i="1" s="1"/>
  <c r="K37" i="1" s="1"/>
  <c r="D37" i="1" a="1"/>
  <c r="D37" i="1" s="1"/>
  <c r="I37" i="1" s="1"/>
  <c r="C38" i="1" a="1"/>
  <c r="C38" i="1" s="1"/>
  <c r="K38" i="1" s="1"/>
  <c r="D38" i="1" a="1"/>
  <c r="D38" i="1" s="1"/>
  <c r="I38" i="1" s="1"/>
  <c r="C39" i="1" a="1"/>
  <c r="C39" i="1" s="1"/>
  <c r="K39" i="1" s="1"/>
  <c r="D39" i="1" a="1"/>
  <c r="D39" i="1" s="1"/>
  <c r="I39" i="1" s="1"/>
  <c r="C40" i="1" a="1"/>
  <c r="C40" i="1" s="1"/>
  <c r="K40" i="1" s="1"/>
  <c r="D40" i="1" a="1"/>
  <c r="D40" i="1" s="1"/>
  <c r="I40" i="1" s="1"/>
  <c r="C41" i="1" a="1"/>
  <c r="C41" i="1" s="1"/>
  <c r="K41" i="1" s="1"/>
  <c r="D41" i="1" a="1"/>
  <c r="D41" i="1" s="1"/>
  <c r="I41" i="1" s="1"/>
  <c r="C80" i="1"/>
  <c r="K80" i="1" s="1"/>
  <c r="D80" i="1"/>
  <c r="C81" i="1"/>
  <c r="K81" i="1" s="1"/>
  <c r="D81" i="1"/>
  <c r="I81" i="1" s="1"/>
  <c r="C82" i="1"/>
  <c r="K82" i="1" s="1"/>
  <c r="D82" i="1"/>
  <c r="I82" i="1" s="1"/>
  <c r="C83" i="1"/>
  <c r="K83" i="1" s="1"/>
  <c r="D83" i="1"/>
  <c r="D79" i="1"/>
  <c r="I79" i="1" s="1"/>
  <c r="C79" i="1"/>
  <c r="K79" i="1" s="1"/>
  <c r="C66" i="1"/>
  <c r="K66" i="1" s="1"/>
  <c r="D66" i="1"/>
  <c r="I66" i="1" s="1"/>
  <c r="C67" i="1"/>
  <c r="K67" i="1" s="1"/>
  <c r="D67" i="1"/>
  <c r="I67" i="1" s="1"/>
  <c r="C68" i="1"/>
  <c r="D68" i="1"/>
  <c r="I68" i="1" s="1"/>
  <c r="C69" i="1"/>
  <c r="D69" i="1"/>
  <c r="I69" i="1" s="1"/>
  <c r="D65" i="1"/>
  <c r="I65" i="1" s="1"/>
  <c r="C65" i="1"/>
  <c r="K65" i="1" s="1"/>
  <c r="C59" i="1" a="1"/>
  <c r="C59" i="1" s="1"/>
  <c r="K59" i="1" s="1"/>
  <c r="D59" i="1" a="1"/>
  <c r="D59" i="1" s="1"/>
  <c r="I59" i="1" s="1"/>
  <c r="C60" i="1" a="1"/>
  <c r="C60" i="1" s="1"/>
  <c r="K60" i="1" s="1"/>
  <c r="D60" i="1" a="1"/>
  <c r="D60" i="1" s="1"/>
  <c r="I60" i="1" s="1"/>
  <c r="C61" i="1" a="1"/>
  <c r="C61" i="1" s="1"/>
  <c r="K61" i="1" s="1"/>
  <c r="D61" i="1" a="1"/>
  <c r="D61" i="1" s="1"/>
  <c r="I61" i="1" s="1"/>
  <c r="C62" i="1" a="1"/>
  <c r="C62" i="1" s="1"/>
  <c r="K62" i="1" s="1"/>
  <c r="D62" i="1" a="1"/>
  <c r="D62" i="1" s="1"/>
  <c r="I62" i="1" s="1"/>
  <c r="D58" i="1" a="1"/>
  <c r="D58" i="1" s="1"/>
  <c r="I58" i="1" s="1"/>
  <c r="C58" i="1" a="1"/>
  <c r="C58" i="1" s="1"/>
  <c r="K58" i="1" s="1"/>
  <c r="C52" i="1"/>
  <c r="K52" i="1" s="1"/>
  <c r="D52" i="1"/>
  <c r="I52" i="1" s="1"/>
  <c r="C53" i="1"/>
  <c r="K53" i="1" s="1"/>
  <c r="D53" i="1"/>
  <c r="I53" i="1" s="1"/>
  <c r="C54" i="1"/>
  <c r="K54" i="1" s="1"/>
  <c r="D54" i="1"/>
  <c r="I54" i="1" s="1"/>
  <c r="C55" i="1"/>
  <c r="K55" i="1" s="1"/>
  <c r="D55" i="1"/>
  <c r="I55" i="1" s="1"/>
  <c r="D51" i="1"/>
  <c r="I51" i="1" s="1"/>
  <c r="C51" i="1"/>
  <c r="K51" i="1" s="1"/>
  <c r="C45" i="1"/>
  <c r="K45" i="1" s="1"/>
  <c r="D45" i="1"/>
  <c r="I45" i="1" s="1"/>
  <c r="C46" i="1"/>
  <c r="K46" i="1" s="1"/>
  <c r="D46" i="1"/>
  <c r="I46" i="1" s="1"/>
  <c r="C47" i="1"/>
  <c r="K47" i="1" s="1"/>
  <c r="D47" i="1"/>
  <c r="I47" i="1" s="1"/>
  <c r="C48" i="1"/>
  <c r="K48" i="1" s="1"/>
  <c r="D48" i="1"/>
  <c r="I48" i="1" s="1"/>
  <c r="D44" i="1"/>
  <c r="I44" i="1" s="1"/>
  <c r="C44" i="1"/>
  <c r="K44" i="1" s="1"/>
  <c r="C24" i="1" a="1"/>
  <c r="C24" i="1" s="1"/>
  <c r="K24" i="1" s="1"/>
  <c r="D24" i="1" a="1"/>
  <c r="D24" i="1" s="1"/>
  <c r="I24" i="1" s="1"/>
  <c r="C25" i="1" a="1"/>
  <c r="C25" i="1" s="1"/>
  <c r="K25" i="1" s="1"/>
  <c r="D25" i="1" a="1"/>
  <c r="D25" i="1" s="1"/>
  <c r="I25" i="1" s="1"/>
  <c r="C26" i="1" a="1"/>
  <c r="C26" i="1" s="1"/>
  <c r="K26" i="1" s="1"/>
  <c r="D26" i="1" a="1"/>
  <c r="D26" i="1" s="1"/>
  <c r="I26" i="1" s="1"/>
  <c r="C27" i="1" a="1"/>
  <c r="C27" i="1" s="1"/>
  <c r="K27" i="1" s="1"/>
  <c r="D27" i="1" a="1"/>
  <c r="D27" i="1" s="1"/>
  <c r="I27" i="1" s="1"/>
  <c r="D23" i="1" a="1"/>
  <c r="D23" i="1" s="1"/>
  <c r="I23" i="1" s="1"/>
  <c r="C23" i="1" a="1"/>
  <c r="C23" i="1" s="1"/>
  <c r="K23" i="1" s="1"/>
  <c r="I83" i="1"/>
  <c r="I80" i="1"/>
  <c r="C17" i="1" a="1"/>
  <c r="C17" i="1" s="1"/>
  <c r="K17" i="1" s="1"/>
  <c r="D17" i="1" a="1"/>
  <c r="D17" i="1" s="1"/>
  <c r="I17" i="1" s="1"/>
  <c r="C18" i="1" a="1"/>
  <c r="C18" i="1" s="1"/>
  <c r="K18" i="1" s="1"/>
  <c r="D18" i="1" a="1"/>
  <c r="D18" i="1" s="1"/>
  <c r="I18" i="1" s="1"/>
  <c r="C19" i="1" a="1"/>
  <c r="C19" i="1" s="1"/>
  <c r="K19" i="1" s="1"/>
  <c r="D19" i="1" a="1"/>
  <c r="D19" i="1" s="1"/>
  <c r="I19" i="1" s="1"/>
  <c r="C20" i="1" a="1"/>
  <c r="C20" i="1" s="1"/>
  <c r="K20" i="1" s="1"/>
  <c r="D20" i="1" a="1"/>
  <c r="D20" i="1" s="1"/>
  <c r="I20" i="1" s="1"/>
  <c r="D16" i="1" a="1"/>
  <c r="D16" i="1" s="1"/>
  <c r="I16" i="1" s="1"/>
  <c r="C16" i="1" a="1"/>
  <c r="C16" i="1" s="1"/>
  <c r="K16" i="1" s="1"/>
  <c r="K75" i="1"/>
  <c r="K69" i="1"/>
  <c r="K68" i="1"/>
  <c r="C5" i="1" a="1"/>
  <c r="C5" i="1" s="1"/>
  <c r="K5" i="1" s="1"/>
  <c r="D5" i="1" a="1"/>
  <c r="D5" i="1" s="1"/>
  <c r="I5" i="1" s="1"/>
  <c r="C6" i="1" a="1"/>
  <c r="C6" i="1" s="1"/>
  <c r="K6" i="1" s="1"/>
  <c r="D6" i="1" a="1"/>
  <c r="D6" i="1" s="1"/>
  <c r="I6" i="1" s="1"/>
  <c r="C12" i="1" a="1"/>
  <c r="C12" i="1" s="1"/>
  <c r="K12" i="1" s="1"/>
  <c r="D12" i="1" a="1"/>
  <c r="D12" i="1" s="1"/>
  <c r="I12" i="1" s="1"/>
  <c r="C13" i="1" a="1"/>
  <c r="C13" i="1" s="1"/>
  <c r="K13" i="1" s="1"/>
  <c r="D13" i="1" a="1"/>
  <c r="D13" i="1" s="1"/>
  <c r="I13" i="1" s="1"/>
  <c r="D4" i="1" a="1"/>
  <c r="D4" i="1" s="1"/>
  <c r="I4" i="1" s="1"/>
  <c r="C4" i="1" a="1"/>
  <c r="C4" i="1" s="1"/>
  <c r="K4" i="1" s="1"/>
  <c r="K9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<sst xmlns="http://schemas.openxmlformats.org/spreadsheetml/2006/main" count="356" uniqueCount="89">
  <si>
    <t>日期</t>
    <phoneticPr fontId="1" type="noConversion"/>
  </si>
  <si>
    <t>積分</t>
    <phoneticPr fontId="1" type="noConversion"/>
  </si>
  <si>
    <t>總參與人數</t>
    <phoneticPr fontId="1" type="noConversion"/>
  </si>
  <si>
    <t>B 型：於專業或學術期刊發表論文或翻譯</t>
    <phoneticPr fontId="1" type="noConversion"/>
  </si>
  <si>
    <t>Total</t>
    <phoneticPr fontId="1" type="noConversion"/>
  </si>
  <si>
    <t>參與方式</t>
    <phoneticPr fontId="1" type="noConversion"/>
  </si>
  <si>
    <t>國內/國際</t>
    <phoneticPr fontId="1" type="noConversion"/>
  </si>
  <si>
    <t>出席參與</t>
  </si>
  <si>
    <t>出席參與</t>
    <phoneticPr fontId="1" type="noConversion"/>
  </si>
  <si>
    <t>報告人</t>
  </si>
  <si>
    <t>報告人</t>
    <phoneticPr fontId="1" type="noConversion"/>
  </si>
  <si>
    <t>授課講師</t>
  </si>
  <si>
    <t>授課講師</t>
    <phoneticPr fontId="1" type="noConversion"/>
  </si>
  <si>
    <t>國內</t>
  </si>
  <si>
    <t>國內</t>
    <phoneticPr fontId="1" type="noConversion"/>
  </si>
  <si>
    <t>國際</t>
  </si>
  <si>
    <t>國際</t>
    <phoneticPr fontId="1" type="noConversion"/>
  </si>
  <si>
    <t>作者</t>
  </si>
  <si>
    <t>作者</t>
    <phoneticPr fontId="1" type="noConversion"/>
  </si>
  <si>
    <t>譯者</t>
    <phoneticPr fontId="1" type="noConversion"/>
  </si>
  <si>
    <t>成員或參與人</t>
    <phoneticPr fontId="1" type="noConversion"/>
  </si>
  <si>
    <t>計畫主持人或領導人</t>
    <phoneticPr fontId="1" type="noConversion"/>
  </si>
  <si>
    <t>國內及國際</t>
  </si>
  <si>
    <t>國內及國際</t>
    <phoneticPr fontId="1" type="noConversion"/>
  </si>
  <si>
    <t>專利人</t>
  </si>
  <si>
    <t>專利人</t>
    <phoneticPr fontId="1" type="noConversion"/>
  </si>
  <si>
    <t>主持認可之講座、研討會、討論會或訓練課程</t>
  </si>
  <si>
    <t>審查人</t>
  </si>
  <si>
    <t>審查人</t>
    <phoneticPr fontId="1" type="noConversion"/>
  </si>
  <si>
    <t>在工作場所討論</t>
  </si>
  <si>
    <t>研讀引用之論文報告、雜誌或書籍</t>
  </si>
  <si>
    <t>活動名稱（中文/英文）</t>
    <phoneticPr fontId="1" type="noConversion"/>
  </si>
  <si>
    <t>主辦單位（中文/英文）</t>
    <phoneticPr fontId="1" type="noConversion"/>
  </si>
  <si>
    <t>實際小時</t>
  </si>
  <si>
    <t>篇</t>
  </si>
  <si>
    <t>實際小時或依換算</t>
  </si>
  <si>
    <t>職務</t>
  </si>
  <si>
    <t>案或計畫</t>
  </si>
  <si>
    <t>項專利</t>
  </si>
  <si>
    <t>課時或部分</t>
  </si>
  <si>
    <t>兩小時</t>
  </si>
  <si>
    <t>會籍</t>
  </si>
  <si>
    <t>自修項目</t>
  </si>
  <si>
    <t>積分計算方式（數量）</t>
    <phoneticPr fontId="1" type="noConversion"/>
  </si>
  <si>
    <t>積分計算方式（單位）</t>
    <phoneticPr fontId="1" type="noConversion"/>
  </si>
  <si>
    <t>單位</t>
    <phoneticPr fontId="1" type="noConversion"/>
  </si>
  <si>
    <t>數量</t>
    <phoneticPr fontId="1" type="noConversion"/>
  </si>
  <si>
    <t>A 型：專業訓練課程、研討會、討論會、講習會或專題講座</t>
    <phoneticPr fontId="1" type="noConversion"/>
  </si>
  <si>
    <t>擔任 CIE 或 IEET 委員或管理職務</t>
  </si>
  <si>
    <t>擔任 CIE 或 IEET 委員或管理職務</t>
    <phoneticPr fontId="1" type="noConversion"/>
  </si>
  <si>
    <t>積極參與或服務於專業工程或學術團體</t>
  </si>
  <si>
    <t>積極參與或服務於專業工程或學術團體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</si>
  <si>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</si>
  <si>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</si>
  <si>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</si>
  <si>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</si>
  <si>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</si>
  <si>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</si>
  <si>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</si>
  <si>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</si>
  <si>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</si>
  <si>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</si>
  <si>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</si>
  <si>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</si>
  <si>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會員</t>
  </si>
  <si>
    <t>會員</t>
    <phoneticPr fontId="1" type="noConversion"/>
  </si>
  <si>
    <t>活動</t>
    <phoneticPr fontId="1" type="noConversion"/>
  </si>
  <si>
    <t>C 型：在職訓練或研究所進修課程</t>
    <phoneticPr fontId="1" type="noConversion"/>
  </si>
  <si>
    <t>D 型：參與 CIE 或 IEET 委員會，或服務於專業工程學協會</t>
    <phoneticPr fontId="1" type="noConversion"/>
  </si>
  <si>
    <t>E 型：以社會福祉和利益為導向之技術調查或助理</t>
    <phoneticPr fontId="1" type="noConversion"/>
  </si>
  <si>
    <t>F 型：專利權期限內之工程專利</t>
    <phoneticPr fontId="1" type="noConversion"/>
  </si>
  <si>
    <t>G 型：對相關工程理論、實務，或管理技巧或方法的貢獻</t>
    <phoneticPr fontId="1" type="noConversion"/>
  </si>
  <si>
    <t>H 型：審查專業論文/書籍</t>
    <phoneticPr fontId="1" type="noConversion"/>
  </si>
  <si>
    <t>I 型：非正式內部訓練及討論</t>
    <phoneticPr fontId="1" type="noConversion"/>
  </si>
  <si>
    <t>J 型：專業會籍</t>
    <phoneticPr fontId="1" type="noConversion"/>
  </si>
  <si>
    <t>K 型：自修</t>
    <phoneticPr fontId="1" type="noConversion"/>
  </si>
  <si>
    <t>L 型：與工程議題有關之社會參與活動</t>
    <phoneticPr fontId="1" type="noConversion"/>
  </si>
  <si>
    <t>譯者</t>
  </si>
  <si>
    <t>成員或參與人</t>
  </si>
  <si>
    <t>計畫主持人或領導人</t>
  </si>
  <si>
    <t>XXX</t>
    <phoneticPr fontId="1" type="noConversion"/>
  </si>
  <si>
    <t>XXX計畫</t>
    <phoneticPr fontId="1" type="noConversion"/>
  </si>
  <si>
    <r>
      <rPr>
        <b/>
        <sz val="14"/>
        <color theme="1"/>
        <rFont val="Microsoft JhengHei UI"/>
        <family val="2"/>
        <charset val="136"/>
        <scheme val="minor"/>
      </rPr>
      <t xml:space="preserve">填表人(請簽名)：
</t>
    </r>
    <r>
      <rPr>
        <b/>
        <sz val="10"/>
        <color theme="1"/>
        <rFont val="Microsoft JhengHei UI"/>
        <family val="2"/>
        <scheme val="minor"/>
      </rPr>
      <t xml:space="preserve">
*經本監委會認可、與 SDG 議題相關之訓練課程，積分得以 2 倍計算。</t>
    </r>
    <phoneticPr fontId="1" type="noConversion"/>
  </si>
  <si>
    <t>2018-2021</t>
    <phoneticPr fontId="1" type="noConversion"/>
  </si>
  <si>
    <t>XXX公會</t>
    <phoneticPr fontId="1" type="noConversion"/>
  </si>
  <si>
    <t>XXX學會理事（填寫數量，每年1個=10分)</t>
    <phoneticPr fontId="1" type="noConversion"/>
  </si>
  <si>
    <t>海外工作經驗分享（範例；請自行更新並填寫數量=小時）</t>
    <phoneticPr fontId="1" type="noConversion"/>
  </si>
  <si>
    <t>XXX，ACRS 2018（範例；請自行更新並填寫數量=篇、共同作者人數）</t>
    <phoneticPr fontId="1" type="noConversion"/>
  </si>
  <si>
    <t>XXX學會（填寫數量，每年1個=2分)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</si>
</sst>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2"/>
      <color theme="1"/>
      <name val="Microsoft JhengHei UI"/>
      <family val="2"/>
      <charset val="136"/>
      <scheme val="minor"/>
    </font>
    <font>
      <sz val="9"/>
      <name val="Microsoft JhengHei UI"/>
      <family val="2"/>
      <charset val="136"/>
      <scheme val="minor"/>
    </font>
    <font>
      <sz val="10"/>
      <color rgb="FF0000FF"/>
      <name val="Microsoft JhengHei UI"/>
      <family val="2"/>
      <scheme val="minor"/>
    </font>
    <font>
      <b/>
      <sz val="10"/>
      <color theme="1"/>
      <name val="Microsoft JhengHei UI"/>
      <family val="2"/>
      <scheme val="minor"/>
    </font>
    <font>
      <sz val="10"/>
      <color theme="1"/>
      <name val="Microsoft JhengHei UI"/>
      <family val="2"/>
      <scheme val="minor"/>
    </font>
    <font>
      <sz val="10"/>
      <color rgb="FF555555"/>
      <name val="Microsoft JhengHei UI"/>
      <family val="2"/>
      <scheme val="minor"/>
    </font>
    <font>
      <b/>
      <sz val="10"/>
      <color rgb="FFC00000"/>
      <name val="Microsoft JhengHei UI"/>
      <family val="2"/>
      <charset val="136"/>
      <scheme val="minor"/>
    </font>
    <font>
      <b/>
      <sz val="10"/>
      <name val="Microsoft JhengHei UI"/>
      <family val="2"/>
      <charset val="136"/>
      <scheme val="minor"/>
    </font>
    <font>
      <b/>
      <sz val="10"/>
      <name val="Microsoft JhengHei UI"/>
      <family val="2"/>
      <scheme val="minor"/>
    </font>
    <font>
      <b/>
      <sz val="10"/>
      <color theme="1"/>
      <name val="Microsoft JhengHei UI"/>
      <family val="2"/>
      <charset val="136"/>
      <scheme val="minor"/>
    </font>
    <font>
      <b/>
      <sz val="14"/>
      <color theme="1"/>
      <name val="Microsoft JhengHei UI"/>
      <family val="2"/>
      <charset val="13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9FED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176" fontId="6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12" borderId="1" xfId="0" applyFont="1" applyFill="1" applyBorder="1">
      <alignment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2DBDB"/>
      <color rgb="FFEAF1DD"/>
      <color rgb="FFFDE9D9"/>
      <color rgb="FFDAEEF3"/>
      <color rgb="FFF2F2F2"/>
      <color rgb="FFE5DFEC"/>
      <color rgb="FFDDD9C3"/>
      <color rgb="FFF9FED0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icrosoft JhengHei UI">
      <a:majorFont>
        <a:latin typeface="Microsoft JhengHei UI"/>
        <a:ea typeface="Microsoft JhengHei UI"/>
        <a:cs typeface=""/>
      </a:majorFont>
      <a:minorFont>
        <a:latin typeface="Microsoft JhengHei UI"/>
        <a:ea typeface="Microsoft JhengHei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6A18-B18A-40CC-92F9-3F67EC7D443A}">
  <dimension ref="A1:K92"/>
  <sheetViews>
    <sheetView tabSelected="1" topLeftCell="B1" zoomScale="85" zoomScaleNormal="85" workbookViewId="0">
      <selection activeCell="F79" sqref="F79"/>
    </sheetView>
  </sheetViews>
  <sheetFormatPr defaultColWidth="9" defaultRowHeight="13.8" x14ac:dyDescent="0.3"/>
  <cols>
    <col min="1" max="1" width="32.25" style="1" bestFit="1" customWidth="1"/>
    <col min="2" max="2" width="8.6640625" style="1" bestFit="1" customWidth="1"/>
    <col min="3" max="4" width="16.33203125" style="1" bestFit="1" customWidth="1"/>
    <col min="5" max="5" width="64" style="1" customWidth="1"/>
    <col min="6" max="6" width="17" style="1" bestFit="1" customWidth="1"/>
    <col min="7" max="7" width="13.75" style="1" bestFit="1" customWidth="1"/>
    <col min="8" max="8" width="4.25" style="1" bestFit="1" customWidth="1"/>
    <col min="9" max="9" width="13.25" style="1" bestFit="1" customWidth="1"/>
    <col min="10" max="10" width="8.6640625" style="1" bestFit="1" customWidth="1"/>
    <col min="11" max="11" width="6.33203125" style="1" bestFit="1" customWidth="1"/>
    <col min="12" max="16384" width="9" style="1"/>
  </cols>
  <sheetData>
    <row r="1" spans="1:11" ht="55.8" customHeight="1" x14ac:dyDescent="0.3">
      <c r="A1" s="20" t="s">
        <v>82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3">
      <c r="A2" s="22" t="s">
        <v>47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3">
      <c r="A3" s="12" t="s">
        <v>5</v>
      </c>
      <c r="B3" s="12" t="s">
        <v>6</v>
      </c>
      <c r="C3" s="12" t="s">
        <v>43</v>
      </c>
      <c r="D3" s="12" t="s">
        <v>44</v>
      </c>
      <c r="E3" s="12" t="s">
        <v>31</v>
      </c>
      <c r="F3" s="12" t="s">
        <v>32</v>
      </c>
      <c r="G3" s="13" t="s">
        <v>0</v>
      </c>
      <c r="H3" s="14" t="s">
        <v>46</v>
      </c>
      <c r="I3" s="14" t="s">
        <v>45</v>
      </c>
      <c r="J3" s="14" t="s">
        <v>2</v>
      </c>
      <c r="K3" s="14" t="s">
        <v>1</v>
      </c>
    </row>
    <row r="4" spans="1:11" x14ac:dyDescent="0.3">
      <c r="A4" s="6" t="s">
        <v>7</v>
      </c>
      <c r="B4" s="6" t="s">
        <v>13</v>
      </c>
      <c r="C4" s="6" cm="1">
        <f t="array" ref="C4">IFERROR(VLOOKUP($A4&amp;$B4,IF({1,0},工作表3!$B$1:$B$6&amp;工作表3!$C$1:$C$6,工作表3!D$1:D$6),2,0),"")</f>
        <v>1</v>
      </c>
      <c r="D4" s="6" t="str" cm="1">
        <f t="array" ref="D4">IFERROR(VLOOKUP($A4&amp;$B4,IF({1,0},工作表3!$B$1:$B$6&amp;工作表3!$C$1:$C$6,工作表3!E$1:E$6),2,0),"")</f>
        <v>實際小時</v>
      </c>
      <c r="E4" s="3" t="s">
        <v>86</v>
      </c>
      <c r="F4" s="3" t="s">
        <v>84</v>
      </c>
      <c r="G4" s="4">
        <v>45648</v>
      </c>
      <c r="H4" s="9"/>
      <c r="I4" s="9" t="str">
        <f>D4</f>
        <v>實際小時</v>
      </c>
      <c r="J4" s="9"/>
      <c r="K4" s="6">
        <f>IFERROR(H4*C4/IF(J4&gt;0,J4,1),"")</f>
        <v>0</v>
      </c>
    </row>
    <row r="5" spans="1:11" x14ac:dyDescent="0.3">
      <c r="A5" s="6" t="s">
        <v>7</v>
      </c>
      <c r="B5" s="6" t="s">
        <v>13</v>
      </c>
      <c r="C5" s="6" cm="1">
        <f t="array" ref="C5">IFERROR(VLOOKUP($A5&amp;$B5,IF({1,0},工作表3!$B$1:$B$6&amp;工作表3!$C$1:$C$6,工作表3!D$1:D$6),2,0),"")</f>
        <v>1</v>
      </c>
      <c r="D5" s="6" t="str" cm="1">
        <f t="array" ref="D5">IFERROR(VLOOKUP($A5&amp;$B5,IF({1,0},工作表3!$B$1:$B$6&amp;工作表3!$C$1:$C$6,工作表3!E$1:E$6),2,0),"")</f>
        <v>實際小時</v>
      </c>
      <c r="E5" s="3"/>
      <c r="F5" s="3"/>
      <c r="G5" s="4"/>
      <c r="H5" s="9"/>
      <c r="I5" s="9" t="str">
        <f t="shared" ref="I5:I13" si="0">D5</f>
        <v>實際小時</v>
      </c>
      <c r="J5" s="9"/>
      <c r="K5" s="6">
        <f t="shared" ref="K5:K13" si="1">IFERROR(H5*C5/IF(J5&gt;0,J5,1),"")</f>
        <v>0</v>
      </c>
    </row>
    <row r="6" spans="1:11" x14ac:dyDescent="0.3">
      <c r="A6" s="6" t="s">
        <v>7</v>
      </c>
      <c r="B6" s="6" t="s">
        <v>13</v>
      </c>
      <c r="C6" s="6" cm="1">
        <f t="array" ref="C6">IFERROR(VLOOKUP($A6&amp;$B6,IF({1,0},工作表3!$B$1:$B$6&amp;工作表3!$C$1:$C$6,工作表3!D$1:D$6),2,0),"")</f>
        <v>1</v>
      </c>
      <c r="D6" s="6" t="str" cm="1">
        <f t="array" ref="D6">IFERROR(VLOOKUP($A6&amp;$B6,IF({1,0},工作表3!$B$1:$B$6&amp;工作表3!$C$1:$C$6,工作表3!E$1:E$6),2,0),"")</f>
        <v>實際小時</v>
      </c>
      <c r="E6" s="3"/>
      <c r="F6" s="3"/>
      <c r="G6" s="4"/>
      <c r="H6" s="9"/>
      <c r="I6" s="9" t="str">
        <f t="shared" si="0"/>
        <v>實際小時</v>
      </c>
      <c r="J6" s="9"/>
      <c r="K6" s="6">
        <f t="shared" si="1"/>
        <v>0</v>
      </c>
    </row>
    <row r="7" spans="1:11" x14ac:dyDescent="0.3">
      <c r="A7" s="6" t="s">
        <v>7</v>
      </c>
      <c r="B7" s="6" t="s">
        <v>13</v>
      </c>
      <c r="C7" s="6" cm="1">
        <f t="array" ref="C7">IFERROR(VLOOKUP($A7&amp;$B7,IF({1,0},工作表3!$B$1:$B$6&amp;工作表3!$C$1:$C$6,工作表3!D$1:D$6),2,0),"")</f>
        <v>1</v>
      </c>
      <c r="D7" s="6" t="str" cm="1">
        <f t="array" ref="D7">IFERROR(VLOOKUP($A7&amp;$B7,IF({1,0},工作表3!$B$1:$B$6&amp;工作表3!$C$1:$C$6,工作表3!E$1:E$6),2,0),"")</f>
        <v>實際小時</v>
      </c>
      <c r="E7" s="3"/>
      <c r="F7" s="3"/>
      <c r="G7" s="4"/>
      <c r="H7" s="9"/>
      <c r="I7" s="9" t="str">
        <f t="shared" si="0"/>
        <v>實際小時</v>
      </c>
      <c r="J7" s="9"/>
      <c r="K7" s="6">
        <f t="shared" si="1"/>
        <v>0</v>
      </c>
    </row>
    <row r="8" spans="1:11" x14ac:dyDescent="0.3">
      <c r="A8" s="6" t="s">
        <v>7</v>
      </c>
      <c r="B8" s="6" t="s">
        <v>13</v>
      </c>
      <c r="C8" s="6" cm="1">
        <f t="array" ref="C8">IFERROR(VLOOKUP($A8&amp;$B8,IF({1,0},工作表3!$B$1:$B$6&amp;工作表3!$C$1:$C$6,工作表3!D$1:D$6),2,0),"")</f>
        <v>1</v>
      </c>
      <c r="D8" s="6" t="str" cm="1">
        <f t="array" ref="D8">IFERROR(VLOOKUP($A8&amp;$B8,IF({1,0},工作表3!$B$1:$B$6&amp;工作表3!$C$1:$C$6,工作表3!E$1:E$6),2,0),"")</f>
        <v>實際小時</v>
      </c>
      <c r="E8" s="3"/>
      <c r="F8" s="3"/>
      <c r="G8" s="4"/>
      <c r="H8" s="9"/>
      <c r="I8" s="9" t="str">
        <f>D8</f>
        <v>實際小時</v>
      </c>
      <c r="J8" s="9"/>
      <c r="K8" s="6">
        <f>IFERROR(H8*C8/IF(J8&gt;0,J8,1),"")</f>
        <v>0</v>
      </c>
    </row>
    <row r="9" spans="1:11" x14ac:dyDescent="0.3">
      <c r="A9" s="6" t="s">
        <v>7</v>
      </c>
      <c r="B9" s="6" t="s">
        <v>13</v>
      </c>
      <c r="C9" s="6" cm="1">
        <f t="array" ref="C9">IFERROR(VLOOKUP($A9&amp;$B9,IF({1,0},工作表3!$B$1:$B$6&amp;工作表3!$C$1:$C$6,工作表3!D$1:D$6),2,0),"")</f>
        <v>1</v>
      </c>
      <c r="D9" s="6" t="str" cm="1">
        <f t="array" ref="D9">IFERROR(VLOOKUP($A9&amp;$B9,IF({1,0},工作表3!$B$1:$B$6&amp;工作表3!$C$1:$C$6,工作表3!E$1:E$6),2,0),"")</f>
        <v>實際小時</v>
      </c>
      <c r="E9" s="3"/>
      <c r="F9" s="3"/>
      <c r="G9" s="4"/>
      <c r="H9" s="9"/>
      <c r="I9" s="9" t="str">
        <f t="shared" ref="I9:I11" si="2">D9</f>
        <v>實際小時</v>
      </c>
      <c r="J9" s="9"/>
      <c r="K9" s="6">
        <f t="shared" ref="K9:K11" si="3">IFERROR(H9*C9/IF(J9&gt;0,J9,1),"")</f>
        <v>0</v>
      </c>
    </row>
    <row r="10" spans="1:11" x14ac:dyDescent="0.3">
      <c r="A10" s="6" t="s">
        <v>7</v>
      </c>
      <c r="B10" s="6" t="s">
        <v>13</v>
      </c>
      <c r="C10" s="6" cm="1">
        <f t="array" ref="C10">IFERROR(VLOOKUP($A10&amp;$B10,IF({1,0},工作表3!$B$1:$B$6&amp;工作表3!$C$1:$C$6,工作表3!D$1:D$6),2,0),"")</f>
        <v>1</v>
      </c>
      <c r="D10" s="6" t="str" cm="1">
        <f t="array" ref="D10">IFERROR(VLOOKUP($A10&amp;$B10,IF({1,0},工作表3!$B$1:$B$6&amp;工作表3!$C$1:$C$6,工作表3!E$1:E$6),2,0),"")</f>
        <v>實際小時</v>
      </c>
      <c r="E10" s="3"/>
      <c r="F10" s="3"/>
      <c r="G10" s="4"/>
      <c r="H10" s="9"/>
      <c r="I10" s="9" t="str">
        <f t="shared" si="2"/>
        <v>實際小時</v>
      </c>
      <c r="J10" s="9"/>
      <c r="K10" s="6">
        <f t="shared" si="3"/>
        <v>0</v>
      </c>
    </row>
    <row r="11" spans="1:11" x14ac:dyDescent="0.3">
      <c r="A11" s="6" t="s">
        <v>7</v>
      </c>
      <c r="B11" s="6" t="s">
        <v>13</v>
      </c>
      <c r="C11" s="6" cm="1">
        <f t="array" ref="C11">IFERROR(VLOOKUP($A11&amp;$B11,IF({1,0},工作表3!$B$1:$B$6&amp;工作表3!$C$1:$C$6,工作表3!D$1:D$6),2,0),"")</f>
        <v>1</v>
      </c>
      <c r="D11" s="6" t="str" cm="1">
        <f t="array" ref="D11">IFERROR(VLOOKUP($A11&amp;$B11,IF({1,0},工作表3!$B$1:$B$6&amp;工作表3!$C$1:$C$6,工作表3!E$1:E$6),2,0),"")</f>
        <v>實際小時</v>
      </c>
      <c r="E11" s="3"/>
      <c r="F11" s="3"/>
      <c r="G11" s="4"/>
      <c r="H11" s="9"/>
      <c r="I11" s="9" t="str">
        <f t="shared" si="2"/>
        <v>實際小時</v>
      </c>
      <c r="J11" s="9"/>
      <c r="K11" s="6">
        <f t="shared" si="3"/>
        <v>0</v>
      </c>
    </row>
    <row r="12" spans="1:11" x14ac:dyDescent="0.3">
      <c r="A12" s="6"/>
      <c r="B12" s="6"/>
      <c r="C12" s="6" t="str" cm="1">
        <f t="array" ref="C12">IFERROR(VLOOKUP($A12&amp;$B12,IF({1,0},工作表3!$B$1:$B$6&amp;工作表3!$C$1:$C$6,工作表3!D$1:D$6),2,0),"")</f>
        <v/>
      </c>
      <c r="D12" s="6" t="str" cm="1">
        <f t="array" ref="D12">IFERROR(VLOOKUP($A12&amp;$B12,IF({1,0},工作表3!$B$1:$B$6&amp;工作表3!$C$1:$C$6,工作表3!E$1:E$6),2,0),"")</f>
        <v/>
      </c>
      <c r="E12" s="3"/>
      <c r="F12" s="3"/>
      <c r="G12" s="4"/>
      <c r="H12" s="9"/>
      <c r="I12" s="9" t="str">
        <f t="shared" si="0"/>
        <v/>
      </c>
      <c r="J12" s="9"/>
      <c r="K12" s="6" t="str">
        <f t="shared" si="1"/>
        <v/>
      </c>
    </row>
    <row r="13" spans="1:11" x14ac:dyDescent="0.3">
      <c r="A13" s="6"/>
      <c r="B13" s="6"/>
      <c r="C13" s="6" t="str" cm="1">
        <f t="array" ref="C13">IFERROR(VLOOKUP($A13&amp;$B13,IF({1,0},工作表3!$B$1:$B$6&amp;工作表3!$C$1:$C$6,工作表3!D$1:D$6),2,0),"")</f>
        <v/>
      </c>
      <c r="D13" s="6" t="str" cm="1">
        <f t="array" ref="D13">IFERROR(VLOOKUP($A13&amp;$B13,IF({1,0},工作表3!$B$1:$B$6&amp;工作表3!$C$1:$C$6,工作表3!E$1:E$6),2,0),"")</f>
        <v/>
      </c>
      <c r="E13" s="3"/>
      <c r="F13" s="3"/>
      <c r="G13" s="4"/>
      <c r="H13" s="9"/>
      <c r="I13" s="9" t="str">
        <f t="shared" si="0"/>
        <v/>
      </c>
      <c r="J13" s="9"/>
      <c r="K13" s="6" t="str">
        <f t="shared" si="1"/>
        <v/>
      </c>
    </row>
    <row r="14" spans="1:11" x14ac:dyDescent="0.3">
      <c r="A14" s="18" t="s">
        <v>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3">
      <c r="A15" s="12" t="s">
        <v>5</v>
      </c>
      <c r="B15" s="12" t="s">
        <v>6</v>
      </c>
      <c r="C15" s="12" t="s">
        <v>43</v>
      </c>
      <c r="D15" s="12" t="s">
        <v>44</v>
      </c>
      <c r="E15" s="12" t="s">
        <v>31</v>
      </c>
      <c r="F15" s="12" t="s">
        <v>32</v>
      </c>
      <c r="G15" s="13" t="s">
        <v>0</v>
      </c>
      <c r="H15" s="14" t="s">
        <v>46</v>
      </c>
      <c r="I15" s="14" t="s">
        <v>45</v>
      </c>
      <c r="J15" s="14" t="s">
        <v>2</v>
      </c>
      <c r="K15" s="14" t="s">
        <v>1</v>
      </c>
    </row>
    <row r="16" spans="1:11" x14ac:dyDescent="0.3">
      <c r="A16" s="10" t="s">
        <v>17</v>
      </c>
      <c r="B16" s="11" t="s">
        <v>13</v>
      </c>
      <c r="C16" s="6" cm="1">
        <f t="array" ref="C16">IFERROR(VLOOKUP($A16&amp;$B16,IF({1,0},工作表3!$B$7:$B$9&amp;工作表3!$C$7:$C$9,工作表3!D$7:D$9),2,0),"")</f>
        <v>10</v>
      </c>
      <c r="D16" s="6" t="str" cm="1">
        <f t="array" ref="D16">IFERROR(VLOOKUP($A16&amp;$B16,IF({1,0},工作表3!$B$7:$B$9&amp;工作表3!$C$7:$C$9,工作表3!E$7:E$9),2,0),"")</f>
        <v>篇</v>
      </c>
      <c r="E16" s="3" t="s">
        <v>87</v>
      </c>
      <c r="F16" s="3"/>
      <c r="G16" s="4"/>
      <c r="H16" s="5"/>
      <c r="I16" s="9" t="str">
        <f>D16</f>
        <v>篇</v>
      </c>
      <c r="J16" s="5"/>
      <c r="K16" s="6">
        <f t="shared" ref="K16:K20" si="4">IFERROR(H16*C16/IF(J16&gt;0,J16,1),"")</f>
        <v>0</v>
      </c>
    </row>
    <row r="17" spans="1:11" x14ac:dyDescent="0.3">
      <c r="A17" s="11" t="s">
        <v>77</v>
      </c>
      <c r="B17" s="11" t="s">
        <v>13</v>
      </c>
      <c r="C17" s="6" cm="1">
        <f t="array" ref="C17">IFERROR(VLOOKUP($A17&amp;$B17,IF({1,0},工作表3!$B$7:$B$9&amp;工作表3!$C$7:$C$9,工作表3!D$7:D$9),2,0),"")</f>
        <v>4</v>
      </c>
      <c r="D17" s="6" t="str" cm="1">
        <f t="array" ref="D17">IFERROR(VLOOKUP($A17&amp;$B17,IF({1,0},工作表3!$B$7:$B$9&amp;工作表3!$C$7:$C$9,工作表3!E$7:E$9),2,0),"")</f>
        <v>篇</v>
      </c>
      <c r="E17" s="3"/>
      <c r="F17" s="3"/>
      <c r="G17" s="4"/>
      <c r="H17" s="5"/>
      <c r="I17" s="9" t="str">
        <f t="shared" ref="I17:I20" si="5">D17</f>
        <v>篇</v>
      </c>
      <c r="J17" s="5"/>
      <c r="K17" s="6">
        <f t="shared" si="4"/>
        <v>0</v>
      </c>
    </row>
    <row r="18" spans="1:11" x14ac:dyDescent="0.3">
      <c r="A18" s="11"/>
      <c r="B18" s="11"/>
      <c r="C18" s="6" t="str" cm="1">
        <f t="array" ref="C18">IFERROR(VLOOKUP($A18&amp;$B18,IF({1,0},工作表3!$B$7:$B$9&amp;工作表3!$C$7:$C$9,工作表3!D$7:D$9),2,0),"")</f>
        <v/>
      </c>
      <c r="D18" s="6" t="str" cm="1">
        <f t="array" ref="D18">IFERROR(VLOOKUP($A18&amp;$B18,IF({1,0},工作表3!$B$7:$B$9&amp;工作表3!$C$7:$C$9,工作表3!E$7:E$9),2,0),"")</f>
        <v/>
      </c>
      <c r="E18" s="3"/>
      <c r="F18" s="3"/>
      <c r="G18" s="4"/>
      <c r="H18" s="5"/>
      <c r="I18" s="9" t="str">
        <f t="shared" si="5"/>
        <v/>
      </c>
      <c r="J18" s="5"/>
      <c r="K18" s="6" t="str">
        <f t="shared" si="4"/>
        <v/>
      </c>
    </row>
    <row r="19" spans="1:11" x14ac:dyDescent="0.3">
      <c r="A19" s="11"/>
      <c r="B19" s="11"/>
      <c r="C19" s="6" t="str" cm="1">
        <f t="array" ref="C19">IFERROR(VLOOKUP($A19&amp;$B19,IF({1,0},工作表3!$B$7:$B$9&amp;工作表3!$C$7:$C$9,工作表3!D$7:D$9),2,0),"")</f>
        <v/>
      </c>
      <c r="D19" s="6" t="str" cm="1">
        <f t="array" ref="D19">IFERROR(VLOOKUP($A19&amp;$B19,IF({1,0},工作表3!$B$7:$B$9&amp;工作表3!$C$7:$C$9,工作表3!E$7:E$9),2,0),"")</f>
        <v/>
      </c>
      <c r="E19" s="3"/>
      <c r="F19" s="3"/>
      <c r="G19" s="4"/>
      <c r="H19" s="5"/>
      <c r="I19" s="9" t="str">
        <f t="shared" si="5"/>
        <v/>
      </c>
      <c r="J19" s="5"/>
      <c r="K19" s="6" t="str">
        <f t="shared" si="4"/>
        <v/>
      </c>
    </row>
    <row r="20" spans="1:11" x14ac:dyDescent="0.3">
      <c r="A20" s="11"/>
      <c r="B20" s="11"/>
      <c r="C20" s="6" t="str" cm="1">
        <f t="array" ref="C20">IFERROR(VLOOKUP($A20&amp;$B20,IF({1,0},工作表3!$B$7:$B$9&amp;工作表3!$C$7:$C$9,工作表3!D$7:D$9),2,0),"")</f>
        <v/>
      </c>
      <c r="D20" s="6" t="str" cm="1">
        <f t="array" ref="D20">IFERROR(VLOOKUP($A20&amp;$B20,IF({1,0},工作表3!$B$7:$B$9&amp;工作表3!$C$7:$C$9,工作表3!E$7:E$9),2,0),"")</f>
        <v/>
      </c>
      <c r="E20" s="3"/>
      <c r="F20" s="3"/>
      <c r="G20" s="4"/>
      <c r="H20" s="5"/>
      <c r="I20" s="9" t="str">
        <f t="shared" si="5"/>
        <v/>
      </c>
      <c r="J20" s="5"/>
      <c r="K20" s="6" t="str">
        <f t="shared" si="4"/>
        <v/>
      </c>
    </row>
    <row r="21" spans="1:11" x14ac:dyDescent="0.3">
      <c r="A21" s="19" t="s">
        <v>67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x14ac:dyDescent="0.3">
      <c r="A22" s="12" t="s">
        <v>5</v>
      </c>
      <c r="B22" s="12" t="s">
        <v>6</v>
      </c>
      <c r="C22" s="12" t="s">
        <v>43</v>
      </c>
      <c r="D22" s="12" t="s">
        <v>44</v>
      </c>
      <c r="E22" s="12" t="s">
        <v>31</v>
      </c>
      <c r="F22" s="12" t="s">
        <v>32</v>
      </c>
      <c r="G22" s="13" t="s">
        <v>0</v>
      </c>
      <c r="H22" s="14" t="s">
        <v>46</v>
      </c>
      <c r="I22" s="14" t="s">
        <v>45</v>
      </c>
      <c r="J22" s="14" t="s">
        <v>2</v>
      </c>
      <c r="K22" s="14" t="s">
        <v>1</v>
      </c>
    </row>
    <row r="23" spans="1:11" x14ac:dyDescent="0.3">
      <c r="A23" s="10" t="s">
        <v>7</v>
      </c>
      <c r="B23" s="11" t="s">
        <v>22</v>
      </c>
      <c r="C23" s="6" cm="1">
        <f t="array" ref="C23">IFERROR(VLOOKUP($A23&amp;$B23,IF({1,0},工作表3!$B$10:$B$11&amp;工作表3!$C$10:$C$11,工作表3!D$10:D$11),2,0),"")</f>
        <v>3</v>
      </c>
      <c r="D23" s="6" t="str" cm="1">
        <f t="array" ref="D23">IFERROR(VLOOKUP($A23&amp;$B23,IF({1,0},工作表3!$B$10:$B$11&amp;工作表3!$C$10:$C$11,工作表3!E$10:E$11),2,0),"")</f>
        <v>實際小時或依換算</v>
      </c>
      <c r="E23" s="3"/>
      <c r="F23" s="3"/>
      <c r="G23" s="4"/>
      <c r="H23" s="5"/>
      <c r="I23" s="9" t="str">
        <f t="shared" ref="I23:I27" si="6">D23</f>
        <v>實際小時或依換算</v>
      </c>
      <c r="J23" s="5"/>
      <c r="K23" s="6">
        <f t="shared" ref="K23:K27" si="7">IFERROR(H23*C23/IF(J23&gt;0,J23,1),"")</f>
        <v>0</v>
      </c>
    </row>
    <row r="24" spans="1:11" x14ac:dyDescent="0.3">
      <c r="A24" s="11" t="s">
        <v>11</v>
      </c>
      <c r="B24" s="11" t="s">
        <v>22</v>
      </c>
      <c r="C24" s="6" cm="1">
        <f t="array" ref="C24">IFERROR(VLOOKUP($A24&amp;$B24,IF({1,0},工作表3!$B$10:$B$11&amp;工作表3!$C$10:$C$11,工作表3!D$10:D$11),2,0),"")</f>
        <v>5</v>
      </c>
      <c r="D24" s="6" t="str" cm="1">
        <f t="array" ref="D24">IFERROR(VLOOKUP($A24&amp;$B24,IF({1,0},工作表3!$B$10:$B$11&amp;工作表3!$C$10:$C$11,工作表3!E$10:E$11),2,0),"")</f>
        <v>實際小時或依換算</v>
      </c>
      <c r="E24" s="3"/>
      <c r="F24" s="3"/>
      <c r="G24" s="4"/>
      <c r="H24" s="5"/>
      <c r="I24" s="9" t="str">
        <f t="shared" si="6"/>
        <v>實際小時或依換算</v>
      </c>
      <c r="J24" s="5"/>
      <c r="K24" s="6">
        <f t="shared" si="7"/>
        <v>0</v>
      </c>
    </row>
    <row r="25" spans="1:11" x14ac:dyDescent="0.3">
      <c r="A25" s="11"/>
      <c r="B25" s="11"/>
      <c r="C25" s="6" t="str" cm="1">
        <f t="array" ref="C25">IFERROR(VLOOKUP($A25&amp;$B25,IF({1,0},工作表3!$B$10:$B$11&amp;工作表3!$C$10:$C$11,工作表3!D$10:D$11),2,0),"")</f>
        <v/>
      </c>
      <c r="D25" s="6" t="str" cm="1">
        <f t="array" ref="D25">IFERROR(VLOOKUP($A25&amp;$B25,IF({1,0},工作表3!$B$10:$B$11&amp;工作表3!$C$10:$C$11,工作表3!E$10:E$11),2,0),"")</f>
        <v/>
      </c>
      <c r="E25" s="3"/>
      <c r="F25" s="3"/>
      <c r="G25" s="4"/>
      <c r="H25" s="5"/>
      <c r="I25" s="9" t="str">
        <f t="shared" si="6"/>
        <v/>
      </c>
      <c r="J25" s="5"/>
      <c r="K25" s="6" t="str">
        <f t="shared" si="7"/>
        <v/>
      </c>
    </row>
    <row r="26" spans="1:11" x14ac:dyDescent="0.3">
      <c r="A26" s="11"/>
      <c r="B26" s="11"/>
      <c r="C26" s="6" t="str" cm="1">
        <f t="array" ref="C26">IFERROR(VLOOKUP($A26&amp;$B26,IF({1,0},工作表3!$B$10:$B$11&amp;工作表3!$C$10:$C$11,工作表3!D$10:D$11),2,0),"")</f>
        <v/>
      </c>
      <c r="D26" s="6" t="str" cm="1">
        <f t="array" ref="D26">IFERROR(VLOOKUP($A26&amp;$B26,IF({1,0},工作表3!$B$10:$B$11&amp;工作表3!$C$10:$C$11,工作表3!E$10:E$11),2,0),"")</f>
        <v/>
      </c>
      <c r="E26" s="3"/>
      <c r="F26" s="3"/>
      <c r="G26" s="4"/>
      <c r="H26" s="5"/>
      <c r="I26" s="9" t="str">
        <f t="shared" si="6"/>
        <v/>
      </c>
      <c r="J26" s="5"/>
      <c r="K26" s="6" t="str">
        <f t="shared" si="7"/>
        <v/>
      </c>
    </row>
    <row r="27" spans="1:11" x14ac:dyDescent="0.3">
      <c r="A27" s="11"/>
      <c r="B27" s="11"/>
      <c r="C27" s="6" t="str" cm="1">
        <f t="array" ref="C27">IFERROR(VLOOKUP($A27&amp;$B27,IF({1,0},工作表3!$B$10:$B$11&amp;工作表3!$C$10:$C$11,工作表3!D$10:D$11),2,0),"")</f>
        <v/>
      </c>
      <c r="D27" s="6" t="str" cm="1">
        <f t="array" ref="D27">IFERROR(VLOOKUP($A27&amp;$B27,IF({1,0},工作表3!$B$10:$B$11&amp;工作表3!$C$10:$C$11,工作表3!E$10:E$11),2,0),"")</f>
        <v/>
      </c>
      <c r="E27" s="3"/>
      <c r="F27" s="3"/>
      <c r="G27" s="4"/>
      <c r="H27" s="5"/>
      <c r="I27" s="9" t="str">
        <f t="shared" si="6"/>
        <v/>
      </c>
      <c r="J27" s="5"/>
      <c r="K27" s="6" t="str">
        <f t="shared" si="7"/>
        <v/>
      </c>
    </row>
    <row r="28" spans="1:11" x14ac:dyDescent="0.3">
      <c r="A28" s="23" t="s">
        <v>68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3">
      <c r="A29" s="12" t="s">
        <v>5</v>
      </c>
      <c r="B29" s="12" t="s">
        <v>6</v>
      </c>
      <c r="C29" s="12" t="s">
        <v>43</v>
      </c>
      <c r="D29" s="12" t="s">
        <v>44</v>
      </c>
      <c r="E29" s="12" t="s">
        <v>31</v>
      </c>
      <c r="F29" s="12" t="s">
        <v>32</v>
      </c>
      <c r="G29" s="13" t="s">
        <v>0</v>
      </c>
      <c r="H29" s="14" t="s">
        <v>46</v>
      </c>
      <c r="I29" s="14" t="s">
        <v>45</v>
      </c>
      <c r="J29" s="14" t="s">
        <v>2</v>
      </c>
      <c r="K29" s="14" t="s">
        <v>1</v>
      </c>
    </row>
    <row r="30" spans="1:11" x14ac:dyDescent="0.3">
      <c r="A30" s="6" t="s">
        <v>48</v>
      </c>
      <c r="B30" s="6" t="s">
        <v>13</v>
      </c>
      <c r="C30" s="6" cm="1">
        <f t="array" ref="C30">IFERROR(VLOOKUP($A30&amp;$B30,IF({1,0},工作表3!$B$12:$B$14&amp;工作表3!$C$12:$C$14,工作表3!D$12:D$14),2,0),"")</f>
        <v>10</v>
      </c>
      <c r="D30" s="6" t="str" cm="1">
        <f t="array" ref="D30">IFERROR(VLOOKUP($A30&amp;$B30,IF({1,0},工作表3!$B$12:$B$14&amp;工作表3!$C$12:$C$14,工作表3!E$12:E$14),2,0),"")</f>
        <v>職務</v>
      </c>
      <c r="E30" s="3" t="s">
        <v>85</v>
      </c>
      <c r="F30" s="3"/>
      <c r="G30" s="4">
        <v>45658</v>
      </c>
      <c r="H30" s="5"/>
      <c r="I30" s="9" t="str">
        <f t="shared" ref="I30:I34" si="8">D30</f>
        <v>職務</v>
      </c>
      <c r="J30" s="5"/>
      <c r="K30" s="6">
        <f t="shared" ref="K30:K34" si="9">IFERROR(H30*C30/IF(J30&gt;0,J30,1),"")</f>
        <v>0</v>
      </c>
    </row>
    <row r="31" spans="1:11" x14ac:dyDescent="0.3">
      <c r="A31" s="6" t="s">
        <v>50</v>
      </c>
      <c r="B31" s="6" t="s">
        <v>22</v>
      </c>
      <c r="C31" s="6" cm="1">
        <f t="array" ref="C31">IFERROR(VLOOKUP($A31&amp;$B31,IF({1,0},工作表3!$B$12:$B$14&amp;工作表3!$C$12:$C$14,工作表3!D$12:D$14),2,0),"")</f>
        <v>10</v>
      </c>
      <c r="D31" s="6" t="str" cm="1">
        <f t="array" ref="D31">IFERROR(VLOOKUP($A31&amp;$B31,IF({1,0},工作表3!$B$12:$B$14&amp;工作表3!$C$12:$C$14,工作表3!E$12:E$14),2,0),"")</f>
        <v>職務</v>
      </c>
      <c r="E31" s="3"/>
      <c r="F31" s="3"/>
      <c r="G31" s="4"/>
      <c r="H31" s="5"/>
      <c r="I31" s="9" t="str">
        <f t="shared" si="8"/>
        <v>職務</v>
      </c>
      <c r="J31" s="5"/>
      <c r="K31" s="6">
        <f t="shared" si="9"/>
        <v>0</v>
      </c>
    </row>
    <row r="32" spans="1:11" x14ac:dyDescent="0.3">
      <c r="A32" s="6"/>
      <c r="B32" s="6"/>
      <c r="C32" s="6" t="str" cm="1">
        <f t="array" ref="C32">IFERROR(VLOOKUP($A32&amp;$B32,IF({1,0},工作表3!$B$12:$B$14&amp;工作表3!$C$12:$C$14,工作表3!D$12:D$14),2,0),"")</f>
        <v/>
      </c>
      <c r="D32" s="6" t="str" cm="1">
        <f t="array" ref="D32">IFERROR(VLOOKUP($A32&amp;$B32,IF({1,0},工作表3!$B$12:$B$14&amp;工作表3!$C$12:$C$14,工作表3!E$12:E$14),2,0),"")</f>
        <v/>
      </c>
      <c r="E32" s="3"/>
      <c r="F32" s="3"/>
      <c r="G32" s="4"/>
      <c r="H32" s="5"/>
      <c r="I32" s="9" t="str">
        <f t="shared" si="8"/>
        <v/>
      </c>
      <c r="J32" s="5"/>
      <c r="K32" s="6" t="str">
        <f t="shared" si="9"/>
        <v/>
      </c>
    </row>
    <row r="33" spans="1:11" x14ac:dyDescent="0.3">
      <c r="A33" s="6"/>
      <c r="B33" s="6"/>
      <c r="C33" s="6" t="str" cm="1">
        <f t="array" ref="C33">IFERROR(VLOOKUP($A33&amp;$B33,IF({1,0},工作表3!$B$12:$B$14&amp;工作表3!$C$12:$C$14,工作表3!D$12:D$14),2,0),"")</f>
        <v/>
      </c>
      <c r="D33" s="6" t="str" cm="1">
        <f t="array" ref="D33">IFERROR(VLOOKUP($A33&amp;$B33,IF({1,0},工作表3!$B$12:$B$14&amp;工作表3!$C$12:$C$14,工作表3!E$12:E$14),2,0),"")</f>
        <v/>
      </c>
      <c r="E33" s="3"/>
      <c r="F33" s="3"/>
      <c r="G33" s="4"/>
      <c r="H33" s="5"/>
      <c r="I33" s="9" t="str">
        <f t="shared" si="8"/>
        <v/>
      </c>
      <c r="J33" s="5"/>
      <c r="K33" s="6" t="str">
        <f t="shared" si="9"/>
        <v/>
      </c>
    </row>
    <row r="34" spans="1:11" x14ac:dyDescent="0.3">
      <c r="A34" s="6"/>
      <c r="B34" s="6"/>
      <c r="C34" s="6" t="str" cm="1">
        <f t="array" ref="C34">IFERROR(VLOOKUP($A34&amp;$B34,IF({1,0},工作表3!$B$12:$B$14&amp;工作表3!$C$12:$C$14,工作表3!D$12:D$14),2,0),"")</f>
        <v/>
      </c>
      <c r="D34" s="6" t="str" cm="1">
        <f t="array" ref="D34">IFERROR(VLOOKUP($A34&amp;$B34,IF({1,0},工作表3!$B$12:$B$14&amp;工作表3!$C$12:$C$14,工作表3!E$12:E$14),2,0),"")</f>
        <v/>
      </c>
      <c r="E34" s="3"/>
      <c r="F34" s="3"/>
      <c r="G34" s="4"/>
      <c r="H34" s="5"/>
      <c r="I34" s="9" t="str">
        <f t="shared" si="8"/>
        <v/>
      </c>
      <c r="J34" s="5"/>
      <c r="K34" s="6" t="str">
        <f t="shared" si="9"/>
        <v/>
      </c>
    </row>
    <row r="35" spans="1:11" x14ac:dyDescent="0.3">
      <c r="A35" s="15" t="s">
        <v>69</v>
      </c>
      <c r="B35" s="16"/>
      <c r="C35" s="16"/>
      <c r="D35" s="16"/>
      <c r="E35" s="16"/>
      <c r="F35" s="16"/>
      <c r="G35" s="16"/>
      <c r="H35" s="16"/>
      <c r="I35" s="16"/>
      <c r="J35" s="16"/>
      <c r="K35" s="17"/>
    </row>
    <row r="36" spans="1:11" x14ac:dyDescent="0.3">
      <c r="A36" s="12" t="s">
        <v>5</v>
      </c>
      <c r="B36" s="12" t="s">
        <v>6</v>
      </c>
      <c r="C36" s="12" t="s">
        <v>43</v>
      </c>
      <c r="D36" s="12" t="s">
        <v>44</v>
      </c>
      <c r="E36" s="12" t="s">
        <v>31</v>
      </c>
      <c r="F36" s="12" t="s">
        <v>32</v>
      </c>
      <c r="G36" s="13" t="s">
        <v>0</v>
      </c>
      <c r="H36" s="14" t="s">
        <v>46</v>
      </c>
      <c r="I36" s="14" t="s">
        <v>45</v>
      </c>
      <c r="J36" s="14" t="s">
        <v>2</v>
      </c>
      <c r="K36" s="14" t="s">
        <v>1</v>
      </c>
    </row>
    <row r="37" spans="1:11" x14ac:dyDescent="0.3">
      <c r="A37" s="6" t="s">
        <v>78</v>
      </c>
      <c r="B37" s="6" t="s">
        <v>22</v>
      </c>
      <c r="C37" s="6" cm="1">
        <f t="array" ref="C37">IFERROR(VLOOKUP($A37&amp;$B37,IF({1,0},工作表3!$B$15:$B$16&amp;工作表3!$C$15:$C$16,工作表3!D$15:D$16),2,0),"")</f>
        <v>5</v>
      </c>
      <c r="D37" s="6" t="str" cm="1">
        <f t="array" ref="D37">IFERROR(VLOOKUP($A37&amp;$B37,IF({1,0},工作表3!$B$15:$B$16&amp;工作表3!$C$15:$C$16,工作表3!E$15:E$16),2,0),"")</f>
        <v>案或計畫</v>
      </c>
      <c r="E37" s="3" t="s">
        <v>81</v>
      </c>
      <c r="F37" s="3"/>
      <c r="G37" s="4"/>
      <c r="H37" s="5"/>
      <c r="I37" s="9" t="str">
        <f t="shared" ref="I37:I41" si="10">D37</f>
        <v>案或計畫</v>
      </c>
      <c r="J37" s="5"/>
      <c r="K37" s="6">
        <f t="shared" ref="K37:K41" si="11">IFERROR(H37*C37/IF(J37&gt;0,J37,1),"")</f>
        <v>0</v>
      </c>
    </row>
    <row r="38" spans="1:11" x14ac:dyDescent="0.3">
      <c r="A38" s="6" t="s">
        <v>79</v>
      </c>
      <c r="B38" s="6" t="s">
        <v>22</v>
      </c>
      <c r="C38" s="6" cm="1">
        <f t="array" ref="C38">IFERROR(VLOOKUP($A38&amp;$B38,IF({1,0},工作表3!$B$15:$B$16&amp;工作表3!$C$15:$C$16,工作表3!D$15:D$16),2,0),"")</f>
        <v>10</v>
      </c>
      <c r="D38" s="6" t="str" cm="1">
        <f t="array" ref="D38">IFERROR(VLOOKUP($A38&amp;$B38,IF({1,0},工作表3!$B$15:$B$16&amp;工作表3!$C$15:$C$16,工作表3!E$15:E$16),2,0),"")</f>
        <v>案或計畫</v>
      </c>
      <c r="E38" s="3" t="s">
        <v>81</v>
      </c>
      <c r="F38" s="3"/>
      <c r="G38" s="4"/>
      <c r="H38" s="5"/>
      <c r="I38" s="9" t="str">
        <f t="shared" si="10"/>
        <v>案或計畫</v>
      </c>
      <c r="J38" s="5"/>
      <c r="K38" s="6">
        <f t="shared" si="11"/>
        <v>0</v>
      </c>
    </row>
    <row r="39" spans="1:11" x14ac:dyDescent="0.3">
      <c r="A39" s="6"/>
      <c r="B39" s="6"/>
      <c r="C39" s="6" t="str" cm="1">
        <f t="array" ref="C39">IFERROR(VLOOKUP($A39&amp;$B39,IF({1,0},工作表3!$B$15:$B$16&amp;工作表3!$C$15:$C$16,工作表3!D$15:D$16),2,0),"")</f>
        <v/>
      </c>
      <c r="D39" s="6" t="str" cm="1">
        <f t="array" ref="D39">IFERROR(VLOOKUP($A39&amp;$B39,IF({1,0},工作表3!$B$15:$B$16&amp;工作表3!$C$15:$C$16,工作表3!E$15:E$16),2,0),"")</f>
        <v/>
      </c>
      <c r="E39" s="3"/>
      <c r="F39" s="3"/>
      <c r="G39" s="4"/>
      <c r="H39" s="5"/>
      <c r="I39" s="9" t="str">
        <f t="shared" si="10"/>
        <v/>
      </c>
      <c r="J39" s="5"/>
      <c r="K39" s="6" t="str">
        <f t="shared" si="11"/>
        <v/>
      </c>
    </row>
    <row r="40" spans="1:11" x14ac:dyDescent="0.3">
      <c r="A40" s="6"/>
      <c r="B40" s="6"/>
      <c r="C40" s="6" t="str" cm="1">
        <f t="array" ref="C40">IFERROR(VLOOKUP($A40&amp;$B40,IF({1,0},工作表3!$B$15:$B$16&amp;工作表3!$C$15:$C$16,工作表3!D$15:D$16),2,0),"")</f>
        <v/>
      </c>
      <c r="D40" s="6" t="str" cm="1">
        <f t="array" ref="D40">IFERROR(VLOOKUP($A40&amp;$B40,IF({1,0},工作表3!$B$15:$B$16&amp;工作表3!$C$15:$C$16,工作表3!E$15:E$16),2,0),"")</f>
        <v/>
      </c>
      <c r="E40" s="3"/>
      <c r="F40" s="3"/>
      <c r="G40" s="4"/>
      <c r="H40" s="5"/>
      <c r="I40" s="9" t="str">
        <f t="shared" si="10"/>
        <v/>
      </c>
      <c r="J40" s="5"/>
      <c r="K40" s="6" t="str">
        <f t="shared" si="11"/>
        <v/>
      </c>
    </row>
    <row r="41" spans="1:11" x14ac:dyDescent="0.3">
      <c r="A41" s="6"/>
      <c r="B41" s="6"/>
      <c r="C41" s="6" t="str" cm="1">
        <f t="array" ref="C41">IFERROR(VLOOKUP($A41&amp;$B41,IF({1,0},工作表3!$B$15:$B$16&amp;工作表3!$C$15:$C$16,工作表3!D$15:D$16),2,0),"")</f>
        <v/>
      </c>
      <c r="D41" s="6" t="str" cm="1">
        <f t="array" ref="D41">IFERROR(VLOOKUP($A41&amp;$B41,IF({1,0},工作表3!$B$15:$B$16&amp;工作表3!$C$15:$C$16,工作表3!E$15:E$16),2,0),"")</f>
        <v/>
      </c>
      <c r="E41" s="3"/>
      <c r="F41" s="3"/>
      <c r="G41" s="4"/>
      <c r="H41" s="5"/>
      <c r="I41" s="9" t="str">
        <f t="shared" si="10"/>
        <v/>
      </c>
      <c r="J41" s="5"/>
      <c r="K41" s="6" t="str">
        <f t="shared" si="11"/>
        <v/>
      </c>
    </row>
    <row r="42" spans="1:11" x14ac:dyDescent="0.3">
      <c r="A42" s="26" t="s">
        <v>70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x14ac:dyDescent="0.3">
      <c r="A43" s="12" t="s">
        <v>5</v>
      </c>
      <c r="B43" s="12" t="s">
        <v>6</v>
      </c>
      <c r="C43" s="12" t="s">
        <v>43</v>
      </c>
      <c r="D43" s="12" t="s">
        <v>44</v>
      </c>
      <c r="E43" s="12" t="s">
        <v>31</v>
      </c>
      <c r="F43" s="12" t="s">
        <v>32</v>
      </c>
      <c r="G43" s="13" t="s">
        <v>0</v>
      </c>
      <c r="H43" s="14" t="s">
        <v>46</v>
      </c>
      <c r="I43" s="14" t="s">
        <v>45</v>
      </c>
      <c r="J43" s="14" t="s">
        <v>2</v>
      </c>
      <c r="K43" s="14" t="s">
        <v>1</v>
      </c>
    </row>
    <row r="44" spans="1:11" x14ac:dyDescent="0.3">
      <c r="A44" s="6" t="s">
        <v>24</v>
      </c>
      <c r="B44" s="6" t="s">
        <v>22</v>
      </c>
      <c r="C44" s="6">
        <f>IFERROR(VLOOKUP($A44&amp;$B44,IF({1,0},工作表3!$B$17&amp;工作表3!$C$17,工作表3!D$17),2,0),"")</f>
        <v>50</v>
      </c>
      <c r="D44" s="6" t="str">
        <f>IFERROR(VLOOKUP($A44&amp;$B44,IF({1,0},工作表3!$B$17&amp;工作表3!$C$17,工作表3!E$17),2,0),"")</f>
        <v>項專利</v>
      </c>
      <c r="E44" s="3" t="s">
        <v>80</v>
      </c>
      <c r="F44" s="3"/>
      <c r="G44" s="4"/>
      <c r="H44" s="5"/>
      <c r="I44" s="9" t="str">
        <f t="shared" ref="I44:I48" si="12">D44</f>
        <v>項專利</v>
      </c>
      <c r="J44" s="5"/>
      <c r="K44" s="6">
        <f t="shared" ref="K44:K48" si="13">IFERROR(H44*C44/IF(J44&gt;0,J44,1),"")</f>
        <v>0</v>
      </c>
    </row>
    <row r="45" spans="1:11" x14ac:dyDescent="0.3">
      <c r="A45" s="6"/>
      <c r="B45" s="6"/>
      <c r="C45" s="6" t="str">
        <f>IFERROR(VLOOKUP($A45&amp;$B45,IF({1,0},工作表3!$B$17&amp;工作表3!$C$17,工作表3!D$17),2,0),"")</f>
        <v/>
      </c>
      <c r="D45" s="6" t="str">
        <f>IFERROR(VLOOKUP($A45&amp;$B45,IF({1,0},工作表3!$B$17&amp;工作表3!$C$17,工作表3!E$17),2,0),"")</f>
        <v/>
      </c>
      <c r="E45" s="3"/>
      <c r="F45" s="3"/>
      <c r="G45" s="4"/>
      <c r="H45" s="5"/>
      <c r="I45" s="9" t="str">
        <f t="shared" si="12"/>
        <v/>
      </c>
      <c r="J45" s="5"/>
      <c r="K45" s="6" t="str">
        <f t="shared" si="13"/>
        <v/>
      </c>
    </row>
    <row r="46" spans="1:11" x14ac:dyDescent="0.3">
      <c r="A46" s="6"/>
      <c r="B46" s="6"/>
      <c r="C46" s="6" t="str">
        <f>IFERROR(VLOOKUP($A46&amp;$B46,IF({1,0},工作表3!$B$17&amp;工作表3!$C$17,工作表3!D$17),2,0),"")</f>
        <v/>
      </c>
      <c r="D46" s="6" t="str">
        <f>IFERROR(VLOOKUP($A46&amp;$B46,IF({1,0},工作表3!$B$17&amp;工作表3!$C$17,工作表3!E$17),2,0),"")</f>
        <v/>
      </c>
      <c r="E46" s="3"/>
      <c r="F46" s="3"/>
      <c r="G46" s="4"/>
      <c r="H46" s="5"/>
      <c r="I46" s="9" t="str">
        <f t="shared" si="12"/>
        <v/>
      </c>
      <c r="J46" s="5"/>
      <c r="K46" s="6" t="str">
        <f t="shared" si="13"/>
        <v/>
      </c>
    </row>
    <row r="47" spans="1:11" x14ac:dyDescent="0.3">
      <c r="A47" s="6"/>
      <c r="B47" s="6"/>
      <c r="C47" s="6" t="str">
        <f>IFERROR(VLOOKUP($A47&amp;$B47,IF({1,0},工作表3!$B$17&amp;工作表3!$C$17,工作表3!D$17),2,0),"")</f>
        <v/>
      </c>
      <c r="D47" s="6" t="str">
        <f>IFERROR(VLOOKUP($A47&amp;$B47,IF({1,0},工作表3!$B$17&amp;工作表3!$C$17,工作表3!E$17),2,0),"")</f>
        <v/>
      </c>
      <c r="E47" s="3"/>
      <c r="F47" s="3"/>
      <c r="G47" s="4"/>
      <c r="H47" s="5"/>
      <c r="I47" s="9" t="str">
        <f t="shared" si="12"/>
        <v/>
      </c>
      <c r="J47" s="5"/>
      <c r="K47" s="6" t="str">
        <f t="shared" si="13"/>
        <v/>
      </c>
    </row>
    <row r="48" spans="1:11" x14ac:dyDescent="0.3">
      <c r="A48" s="6"/>
      <c r="B48" s="6"/>
      <c r="C48" s="6" t="str">
        <f>IFERROR(VLOOKUP($A48&amp;$B48,IF({1,0},工作表3!$B$17&amp;工作表3!$C$17,工作表3!D$17),2,0),"")</f>
        <v/>
      </c>
      <c r="D48" s="6" t="str">
        <f>IFERROR(VLOOKUP($A48&amp;$B48,IF({1,0},工作表3!$B$17&amp;工作表3!$C$17,工作表3!E$17),2,0),"")</f>
        <v/>
      </c>
      <c r="E48" s="3"/>
      <c r="F48" s="3"/>
      <c r="G48" s="4"/>
      <c r="H48" s="5"/>
      <c r="I48" s="9" t="str">
        <f t="shared" si="12"/>
        <v/>
      </c>
      <c r="J48" s="5"/>
      <c r="K48" s="6" t="str">
        <f t="shared" si="13"/>
        <v/>
      </c>
    </row>
    <row r="49" spans="1:11" x14ac:dyDescent="0.3">
      <c r="A49" s="27" t="s">
        <v>71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x14ac:dyDescent="0.3">
      <c r="A50" s="12" t="s">
        <v>5</v>
      </c>
      <c r="B50" s="12" t="s">
        <v>6</v>
      </c>
      <c r="C50" s="12" t="s">
        <v>43</v>
      </c>
      <c r="D50" s="12" t="s">
        <v>44</v>
      </c>
      <c r="E50" s="12" t="s">
        <v>31</v>
      </c>
      <c r="F50" s="12" t="s">
        <v>32</v>
      </c>
      <c r="G50" s="13" t="s">
        <v>0</v>
      </c>
      <c r="H50" s="14" t="s">
        <v>46</v>
      </c>
      <c r="I50" s="14" t="s">
        <v>45</v>
      </c>
      <c r="J50" s="14" t="s">
        <v>2</v>
      </c>
      <c r="K50" s="14" t="s">
        <v>1</v>
      </c>
    </row>
    <row r="51" spans="1:11" x14ac:dyDescent="0.3">
      <c r="A51" s="6" t="s">
        <v>26</v>
      </c>
      <c r="B51" s="6" t="s">
        <v>22</v>
      </c>
      <c r="C51" s="6">
        <f>IFERROR(VLOOKUP($A51&amp;$B51,IF({1,0},工作表3!$B$18&amp;工作表3!$C$18,工作表3!D$18),2,0),"")</f>
        <v>4</v>
      </c>
      <c r="D51" s="6" t="str">
        <f>IFERROR(VLOOKUP($A51&amp;$B51,IF({1,0},工作表3!$B$18&amp;工作表3!$C$18,工作表3!E$18),2,0),"")</f>
        <v>課時或部分</v>
      </c>
      <c r="E51" s="3" t="s">
        <v>80</v>
      </c>
      <c r="F51" s="3"/>
      <c r="G51" s="4"/>
      <c r="H51" s="5"/>
      <c r="I51" s="9" t="str">
        <f t="shared" ref="I51:I55" si="14">D51</f>
        <v>課時或部分</v>
      </c>
      <c r="J51" s="5"/>
      <c r="K51" s="6">
        <f t="shared" ref="K51:K55" si="15">IFERROR(H51*C51/IF(J51&gt;0,J51,1),"")</f>
        <v>0</v>
      </c>
    </row>
    <row r="52" spans="1:11" x14ac:dyDescent="0.3">
      <c r="A52" s="6"/>
      <c r="B52" s="6"/>
      <c r="C52" s="6" t="str">
        <f>IFERROR(VLOOKUP($A52&amp;$B52,IF({1,0},工作表3!$B$18&amp;工作表3!$C$18,工作表3!D$18),2,0),"")</f>
        <v/>
      </c>
      <c r="D52" s="6" t="str">
        <f>IFERROR(VLOOKUP($A52&amp;$B52,IF({1,0},工作表3!$B$18&amp;工作表3!$C$18,工作表3!E$18),2,0),"")</f>
        <v/>
      </c>
      <c r="E52" s="3"/>
      <c r="F52" s="3"/>
      <c r="G52" s="4"/>
      <c r="H52" s="5"/>
      <c r="I52" s="9" t="str">
        <f t="shared" si="14"/>
        <v/>
      </c>
      <c r="J52" s="5"/>
      <c r="K52" s="6" t="str">
        <f t="shared" si="15"/>
        <v/>
      </c>
    </row>
    <row r="53" spans="1:11" x14ac:dyDescent="0.3">
      <c r="A53" s="6"/>
      <c r="B53" s="6"/>
      <c r="C53" s="6" t="str">
        <f>IFERROR(VLOOKUP($A53&amp;$B53,IF({1,0},工作表3!$B$18&amp;工作表3!$C$18,工作表3!D$18),2,0),"")</f>
        <v/>
      </c>
      <c r="D53" s="6" t="str">
        <f>IFERROR(VLOOKUP($A53&amp;$B53,IF({1,0},工作表3!$B$18&amp;工作表3!$C$18,工作表3!E$18),2,0),"")</f>
        <v/>
      </c>
      <c r="E53" s="3"/>
      <c r="F53" s="3"/>
      <c r="G53" s="4"/>
      <c r="H53" s="5"/>
      <c r="I53" s="9" t="str">
        <f t="shared" si="14"/>
        <v/>
      </c>
      <c r="J53" s="5"/>
      <c r="K53" s="6" t="str">
        <f t="shared" si="15"/>
        <v/>
      </c>
    </row>
    <row r="54" spans="1:11" x14ac:dyDescent="0.3">
      <c r="A54" s="6"/>
      <c r="B54" s="6"/>
      <c r="C54" s="6" t="str">
        <f>IFERROR(VLOOKUP($A54&amp;$B54,IF({1,0},工作表3!$B$18&amp;工作表3!$C$18,工作表3!D$18),2,0),"")</f>
        <v/>
      </c>
      <c r="D54" s="6" t="str">
        <f>IFERROR(VLOOKUP($A54&amp;$B54,IF({1,0},工作表3!$B$18&amp;工作表3!$C$18,工作表3!E$18),2,0),"")</f>
        <v/>
      </c>
      <c r="E54" s="3"/>
      <c r="F54" s="3"/>
      <c r="G54" s="4"/>
      <c r="H54" s="5"/>
      <c r="I54" s="9" t="str">
        <f t="shared" si="14"/>
        <v/>
      </c>
      <c r="J54" s="5"/>
      <c r="K54" s="6" t="str">
        <f t="shared" si="15"/>
        <v/>
      </c>
    </row>
    <row r="55" spans="1:11" x14ac:dyDescent="0.3">
      <c r="A55" s="6"/>
      <c r="B55" s="6"/>
      <c r="C55" s="6" t="str">
        <f>IFERROR(VLOOKUP($A55&amp;$B55,IF({1,0},工作表3!$B$18&amp;工作表3!$C$18,工作表3!D$18),2,0),"")</f>
        <v/>
      </c>
      <c r="D55" s="6" t="str">
        <f>IFERROR(VLOOKUP($A55&amp;$B55,IF({1,0},工作表3!$B$18&amp;工作表3!$C$18,工作表3!E$18),2,0),"")</f>
        <v/>
      </c>
      <c r="E55" s="3"/>
      <c r="F55" s="3"/>
      <c r="G55" s="4"/>
      <c r="H55" s="5"/>
      <c r="I55" s="9" t="str">
        <f t="shared" si="14"/>
        <v/>
      </c>
      <c r="J55" s="5"/>
      <c r="K55" s="6" t="str">
        <f t="shared" si="15"/>
        <v/>
      </c>
    </row>
    <row r="56" spans="1:11" x14ac:dyDescent="0.3">
      <c r="A56" s="28" t="s">
        <v>72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x14ac:dyDescent="0.3">
      <c r="A57" s="12" t="s">
        <v>5</v>
      </c>
      <c r="B57" s="12" t="s">
        <v>6</v>
      </c>
      <c r="C57" s="12" t="s">
        <v>43</v>
      </c>
      <c r="D57" s="12" t="s">
        <v>44</v>
      </c>
      <c r="E57" s="12" t="s">
        <v>31</v>
      </c>
      <c r="F57" s="12" t="s">
        <v>32</v>
      </c>
      <c r="G57" s="13" t="s">
        <v>0</v>
      </c>
      <c r="H57" s="14" t="s">
        <v>46</v>
      </c>
      <c r="I57" s="14" t="s">
        <v>45</v>
      </c>
      <c r="J57" s="14" t="s">
        <v>2</v>
      </c>
      <c r="K57" s="14" t="s">
        <v>1</v>
      </c>
    </row>
    <row r="58" spans="1:11" x14ac:dyDescent="0.3">
      <c r="A58" s="6" t="s">
        <v>27</v>
      </c>
      <c r="B58" s="6" t="s">
        <v>15</v>
      </c>
      <c r="C58" s="6" cm="1">
        <f t="array" ref="C58">IFERROR(VLOOKUP($A58&amp;$B58,IF({1,0},工作表3!$B$19:$B$20&amp;工作表3!$C$19:$C$20,工作表3!D$19:D$20),2,0),"")</f>
        <v>5</v>
      </c>
      <c r="D58" s="6" t="str" cm="1">
        <f t="array" ref="D58">IFERROR(VLOOKUP($A58&amp;$B58,IF({1,0},工作表3!$B$19:$B$20&amp;工作表3!$C$19:$C$20,工作表3!E$19:E$20),2,0),"")</f>
        <v>篇</v>
      </c>
      <c r="E58" s="3" t="s">
        <v>80</v>
      </c>
      <c r="F58" s="3"/>
      <c r="G58" s="4"/>
      <c r="H58" s="5"/>
      <c r="I58" s="9" t="str">
        <f t="shared" ref="I58:I62" si="16">D58</f>
        <v>篇</v>
      </c>
      <c r="J58" s="5"/>
      <c r="K58" s="6">
        <f t="shared" ref="K58:K62" si="17">IFERROR(H58*C58/IF(J58&gt;0,J58,1),"")</f>
        <v>0</v>
      </c>
    </row>
    <row r="59" spans="1:11" x14ac:dyDescent="0.3">
      <c r="A59" s="6"/>
      <c r="B59" s="6"/>
      <c r="C59" s="6" t="str" cm="1">
        <f t="array" ref="C59">IFERROR(VLOOKUP($A59&amp;$B59,IF({1,0},工作表3!$B$19:$B$20&amp;工作表3!$C$19:$C$20,工作表3!D$19:D$20),2,0),"")</f>
        <v/>
      </c>
      <c r="D59" s="6" t="str" cm="1">
        <f t="array" ref="D59">IFERROR(VLOOKUP($A59&amp;$B59,IF({1,0},工作表3!$B$19:$B$20&amp;工作表3!$C$19:$C$20,工作表3!E$19:E$20),2,0),"")</f>
        <v/>
      </c>
      <c r="E59" s="3"/>
      <c r="F59" s="3"/>
      <c r="G59" s="4"/>
      <c r="H59" s="5"/>
      <c r="I59" s="9" t="str">
        <f t="shared" si="16"/>
        <v/>
      </c>
      <c r="J59" s="5"/>
      <c r="K59" s="6" t="str">
        <f t="shared" si="17"/>
        <v/>
      </c>
    </row>
    <row r="60" spans="1:11" x14ac:dyDescent="0.3">
      <c r="A60" s="6"/>
      <c r="B60" s="6"/>
      <c r="C60" s="6" t="str" cm="1">
        <f t="array" ref="C60">IFERROR(VLOOKUP($A60&amp;$B60,IF({1,0},工作表3!$B$19:$B$20&amp;工作表3!$C$19:$C$20,工作表3!D$19:D$20),2,0),"")</f>
        <v/>
      </c>
      <c r="D60" s="6" t="str" cm="1">
        <f t="array" ref="D60">IFERROR(VLOOKUP($A60&amp;$B60,IF({1,0},工作表3!$B$19:$B$20&amp;工作表3!$C$19:$C$20,工作表3!E$19:E$20),2,0),"")</f>
        <v/>
      </c>
      <c r="E60" s="3"/>
      <c r="F60" s="3"/>
      <c r="G60" s="4"/>
      <c r="H60" s="5"/>
      <c r="I60" s="9" t="str">
        <f t="shared" si="16"/>
        <v/>
      </c>
      <c r="J60" s="5"/>
      <c r="K60" s="6" t="str">
        <f t="shared" si="17"/>
        <v/>
      </c>
    </row>
    <row r="61" spans="1:11" x14ac:dyDescent="0.3">
      <c r="A61" s="6"/>
      <c r="B61" s="6"/>
      <c r="C61" s="6" t="str" cm="1">
        <f t="array" ref="C61">IFERROR(VLOOKUP($A61&amp;$B61,IF({1,0},工作表3!$B$19:$B$20&amp;工作表3!$C$19:$C$20,工作表3!D$19:D$20),2,0),"")</f>
        <v/>
      </c>
      <c r="D61" s="6" t="str" cm="1">
        <f t="array" ref="D61">IFERROR(VLOOKUP($A61&amp;$B61,IF({1,0},工作表3!$B$19:$B$20&amp;工作表3!$C$19:$C$20,工作表3!E$19:E$20),2,0),"")</f>
        <v/>
      </c>
      <c r="E61" s="3"/>
      <c r="F61" s="3"/>
      <c r="G61" s="4"/>
      <c r="H61" s="5"/>
      <c r="I61" s="9" t="str">
        <f t="shared" si="16"/>
        <v/>
      </c>
      <c r="J61" s="5"/>
      <c r="K61" s="6" t="str">
        <f t="shared" si="17"/>
        <v/>
      </c>
    </row>
    <row r="62" spans="1:11" x14ac:dyDescent="0.3">
      <c r="A62" s="6"/>
      <c r="B62" s="6"/>
      <c r="C62" s="6" t="str" cm="1">
        <f t="array" ref="C62">IFERROR(VLOOKUP($A62&amp;$B62,IF({1,0},工作表3!$B$19:$B$20&amp;工作表3!$C$19:$C$20,工作表3!D$19:D$20),2,0),"")</f>
        <v/>
      </c>
      <c r="D62" s="6" t="str" cm="1">
        <f t="array" ref="D62">IFERROR(VLOOKUP($A62&amp;$B62,IF({1,0},工作表3!$B$19:$B$20&amp;工作表3!$C$19:$C$20,工作表3!E$19:E$20),2,0),"")</f>
        <v/>
      </c>
      <c r="E62" s="3"/>
      <c r="F62" s="3"/>
      <c r="G62" s="4"/>
      <c r="H62" s="5"/>
      <c r="I62" s="9" t="str">
        <f t="shared" si="16"/>
        <v/>
      </c>
      <c r="J62" s="5"/>
      <c r="K62" s="6" t="str">
        <f t="shared" si="17"/>
        <v/>
      </c>
    </row>
    <row r="63" spans="1:11" x14ac:dyDescent="0.3">
      <c r="A63" s="23" t="s">
        <v>73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</row>
    <row r="64" spans="1:11" x14ac:dyDescent="0.3">
      <c r="A64" s="12" t="s">
        <v>5</v>
      </c>
      <c r="B64" s="12" t="s">
        <v>6</v>
      </c>
      <c r="C64" s="12" t="s">
        <v>43</v>
      </c>
      <c r="D64" s="12" t="s">
        <v>44</v>
      </c>
      <c r="E64" s="12" t="s">
        <v>31</v>
      </c>
      <c r="F64" s="12" t="s">
        <v>32</v>
      </c>
      <c r="G64" s="13" t="s">
        <v>0</v>
      </c>
      <c r="H64" s="14" t="s">
        <v>46</v>
      </c>
      <c r="I64" s="14" t="s">
        <v>45</v>
      </c>
      <c r="J64" s="14" t="s">
        <v>2</v>
      </c>
      <c r="K64" s="14" t="s">
        <v>1</v>
      </c>
    </row>
    <row r="65" spans="1:11" x14ac:dyDescent="0.3">
      <c r="A65" s="6" t="s">
        <v>29</v>
      </c>
      <c r="B65" s="6" t="s">
        <v>22</v>
      </c>
      <c r="C65" s="6">
        <f>IFERROR(VLOOKUP($A65&amp;$B65,IF({1,0},工作表3!$B$21&amp;工作表3!$C$21,工作表3!D$21),2,0),"")</f>
        <v>1</v>
      </c>
      <c r="D65" s="6" t="str">
        <f>IFERROR(VLOOKUP($A65&amp;$B65,IF({1,0},工作表3!$B$21&amp;工作表3!$C$21,工作表3!E$21),2,0),"")</f>
        <v>兩小時</v>
      </c>
      <c r="E65" s="3" t="s">
        <v>80</v>
      </c>
      <c r="F65" s="3"/>
      <c r="G65" s="4"/>
      <c r="H65" s="5"/>
      <c r="I65" s="9" t="str">
        <f t="shared" ref="I65:I69" si="18">D65</f>
        <v>兩小時</v>
      </c>
      <c r="J65" s="5"/>
      <c r="K65" s="6">
        <f t="shared" ref="K65:K69" si="19">IFERROR(H65*C65/IF(J65&gt;0,J65,1),"")</f>
        <v>0</v>
      </c>
    </row>
    <row r="66" spans="1:11" x14ac:dyDescent="0.3">
      <c r="A66" s="6"/>
      <c r="B66" s="6"/>
      <c r="C66" s="6" t="str">
        <f>IFERROR(VLOOKUP($A66&amp;$B66,IF({1,0},工作表3!$B$21&amp;工作表3!$C$21,工作表3!D$21),2,0),"")</f>
        <v/>
      </c>
      <c r="D66" s="6" t="str">
        <f>IFERROR(VLOOKUP($A66&amp;$B66,IF({1,0},工作表3!$B$21&amp;工作表3!$C$21,工作表3!E$21),2,0),"")</f>
        <v/>
      </c>
      <c r="E66" s="3"/>
      <c r="F66" s="3"/>
      <c r="G66" s="4"/>
      <c r="H66" s="5"/>
      <c r="I66" s="9" t="str">
        <f t="shared" si="18"/>
        <v/>
      </c>
      <c r="J66" s="5"/>
      <c r="K66" s="6" t="str">
        <f t="shared" si="19"/>
        <v/>
      </c>
    </row>
    <row r="67" spans="1:11" x14ac:dyDescent="0.3">
      <c r="A67" s="6"/>
      <c r="B67" s="6"/>
      <c r="C67" s="6" t="str">
        <f>IFERROR(VLOOKUP($A67&amp;$B67,IF({1,0},工作表3!$B$21&amp;工作表3!$C$21,工作表3!D$21),2,0),"")</f>
        <v/>
      </c>
      <c r="D67" s="6" t="str">
        <f>IFERROR(VLOOKUP($A67&amp;$B67,IF({1,0},工作表3!$B$21&amp;工作表3!$C$21,工作表3!E$21),2,0),"")</f>
        <v/>
      </c>
      <c r="E67" s="3"/>
      <c r="F67" s="3"/>
      <c r="G67" s="4"/>
      <c r="H67" s="5"/>
      <c r="I67" s="9" t="str">
        <f t="shared" si="18"/>
        <v/>
      </c>
      <c r="J67" s="5"/>
      <c r="K67" s="6" t="str">
        <f t="shared" si="19"/>
        <v/>
      </c>
    </row>
    <row r="68" spans="1:11" x14ac:dyDescent="0.3">
      <c r="A68" s="6"/>
      <c r="B68" s="6"/>
      <c r="C68" s="6" t="str">
        <f>IFERROR(VLOOKUP($A68&amp;$B68,IF({1,0},工作表3!$B$21&amp;工作表3!$C$21,工作表3!D$21),2,0),"")</f>
        <v/>
      </c>
      <c r="D68" s="6" t="str">
        <f>IFERROR(VLOOKUP($A68&amp;$B68,IF({1,0},工作表3!$B$21&amp;工作表3!$C$21,工作表3!E$21),2,0),"")</f>
        <v/>
      </c>
      <c r="E68" s="3"/>
      <c r="F68" s="3"/>
      <c r="G68" s="4"/>
      <c r="H68" s="5"/>
      <c r="I68" s="9" t="str">
        <f t="shared" si="18"/>
        <v/>
      </c>
      <c r="J68" s="5"/>
      <c r="K68" s="6" t="str">
        <f t="shared" si="19"/>
        <v/>
      </c>
    </row>
    <row r="69" spans="1:11" x14ac:dyDescent="0.3">
      <c r="A69" s="6"/>
      <c r="B69" s="6"/>
      <c r="C69" s="6" t="str">
        <f>IFERROR(VLOOKUP($A69&amp;$B69,IF({1,0},工作表3!$B$21&amp;工作表3!$C$21,工作表3!D$21),2,0),"")</f>
        <v/>
      </c>
      <c r="D69" s="6" t="str">
        <f>IFERROR(VLOOKUP($A69&amp;$B69,IF({1,0},工作表3!$B$21&amp;工作表3!$C$21,工作表3!E$21),2,0),"")</f>
        <v/>
      </c>
      <c r="E69" s="3"/>
      <c r="F69" s="3"/>
      <c r="G69" s="4"/>
      <c r="H69" s="5"/>
      <c r="I69" s="9" t="str">
        <f t="shared" si="18"/>
        <v/>
      </c>
      <c r="J69" s="5"/>
      <c r="K69" s="6" t="str">
        <f t="shared" si="19"/>
        <v/>
      </c>
    </row>
    <row r="70" spans="1:11" x14ac:dyDescent="0.3">
      <c r="A70" s="25" t="s">
        <v>74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1" spans="1:11" x14ac:dyDescent="0.3">
      <c r="A71" s="12" t="s">
        <v>5</v>
      </c>
      <c r="B71" s="12" t="s">
        <v>6</v>
      </c>
      <c r="C71" s="12" t="s">
        <v>43</v>
      </c>
      <c r="D71" s="12" t="s">
        <v>44</v>
      </c>
      <c r="E71" s="12" t="s">
        <v>31</v>
      </c>
      <c r="F71" s="12" t="s">
        <v>32</v>
      </c>
      <c r="G71" s="13" t="s">
        <v>0</v>
      </c>
      <c r="H71" s="14" t="s">
        <v>46</v>
      </c>
      <c r="I71" s="14" t="s">
        <v>45</v>
      </c>
      <c r="J71" s="14" t="s">
        <v>2</v>
      </c>
      <c r="K71" s="14" t="s">
        <v>1</v>
      </c>
    </row>
    <row r="72" spans="1:11" x14ac:dyDescent="0.3">
      <c r="A72" s="6" t="s">
        <v>64</v>
      </c>
      <c r="B72" s="6" t="s">
        <v>22</v>
      </c>
      <c r="C72" s="6">
        <f>IFERROR(VLOOKUP($A72&amp;$B72,IF({1,0},工作表3!$B$22&amp;工作表3!$C$22,工作表3!D$22),2,0),"")</f>
        <v>2</v>
      </c>
      <c r="D72" s="6" t="str">
        <f>IFERROR(VLOOKUP($A72&amp;$B72,IF({1,0},工作表3!$B$22&amp;工作表3!$C$22,工作表3!E$22),2,0),"")</f>
        <v>會籍</v>
      </c>
      <c r="E72" s="3" t="s">
        <v>88</v>
      </c>
      <c r="F72" s="3"/>
      <c r="G72" s="4" t="s">
        <v>83</v>
      </c>
      <c r="H72" s="5">
        <v>4</v>
      </c>
      <c r="I72" s="9" t="str">
        <f t="shared" ref="I72:I76" si="20">D72</f>
        <v>會籍</v>
      </c>
      <c r="J72" s="5"/>
      <c r="K72" s="6">
        <f t="shared" ref="K72:K76" si="21">IFERROR(H72*C72/IF(J72&gt;0,J72,1),"")</f>
        <v>8</v>
      </c>
    </row>
    <row r="73" spans="1:11" x14ac:dyDescent="0.3">
      <c r="A73" s="6"/>
      <c r="B73" s="6"/>
      <c r="C73" s="6" t="str">
        <f>IFERROR(VLOOKUP($A73&amp;$B73,IF({1,0},工作表3!$B$22&amp;工作表3!$C$22,工作表3!D$22),2,0),"")</f>
        <v/>
      </c>
      <c r="D73" s="6" t="str">
        <f>IFERROR(VLOOKUP($A73&amp;$B73,IF({1,0},工作表3!$B$22&amp;工作表3!$C$22,工作表3!E$22),2,0),"")</f>
        <v/>
      </c>
      <c r="E73" s="3"/>
      <c r="F73" s="3"/>
      <c r="G73" s="4"/>
      <c r="H73" s="5"/>
      <c r="I73" s="9" t="str">
        <f t="shared" si="20"/>
        <v/>
      </c>
      <c r="J73" s="5"/>
      <c r="K73" s="6" t="str">
        <f t="shared" si="21"/>
        <v/>
      </c>
    </row>
    <row r="74" spans="1:11" x14ac:dyDescent="0.3">
      <c r="A74" s="6"/>
      <c r="B74" s="6"/>
      <c r="C74" s="6" t="str">
        <f>IFERROR(VLOOKUP($A74&amp;$B74,IF({1,0},工作表3!$B$22&amp;工作表3!$C$22,工作表3!D$22),2,0),"")</f>
        <v/>
      </c>
      <c r="D74" s="6" t="str">
        <f>IFERROR(VLOOKUP($A74&amp;$B74,IF({1,0},工作表3!$B$22&amp;工作表3!$C$22,工作表3!E$22),2,0),"")</f>
        <v/>
      </c>
      <c r="E74" s="3"/>
      <c r="F74" s="3"/>
      <c r="G74" s="4"/>
      <c r="H74" s="5"/>
      <c r="I74" s="9" t="str">
        <f t="shared" si="20"/>
        <v/>
      </c>
      <c r="J74" s="5"/>
      <c r="K74" s="6" t="str">
        <f t="shared" si="21"/>
        <v/>
      </c>
    </row>
    <row r="75" spans="1:11" x14ac:dyDescent="0.3">
      <c r="A75" s="6"/>
      <c r="B75" s="6"/>
      <c r="C75" s="6" t="str">
        <f>IFERROR(VLOOKUP($A75&amp;$B75,IF({1,0},工作表3!$B$22&amp;工作表3!$C$22,工作表3!D$22),2,0),"")</f>
        <v/>
      </c>
      <c r="D75" s="6" t="str">
        <f>IFERROR(VLOOKUP($A75&amp;$B75,IF({1,0},工作表3!$B$22&amp;工作表3!$C$22,工作表3!E$22),2,0),"")</f>
        <v/>
      </c>
      <c r="E75" s="3"/>
      <c r="F75" s="3"/>
      <c r="G75" s="4"/>
      <c r="H75" s="5"/>
      <c r="I75" s="9" t="str">
        <f t="shared" si="20"/>
        <v/>
      </c>
      <c r="J75" s="5"/>
      <c r="K75" s="6" t="str">
        <f t="shared" si="21"/>
        <v/>
      </c>
    </row>
    <row r="76" spans="1:11" x14ac:dyDescent="0.3">
      <c r="A76" s="6"/>
      <c r="B76" s="6"/>
      <c r="C76" s="6" t="str">
        <f>IFERROR(VLOOKUP($A76&amp;$B76,IF({1,0},工作表3!$B$22&amp;工作表3!$C$22,工作表3!D$22),2,0),"")</f>
        <v/>
      </c>
      <c r="D76" s="6" t="str">
        <f>IFERROR(VLOOKUP($A76&amp;$B76,IF({1,0},工作表3!$B$22&amp;工作表3!$C$22,工作表3!E$22),2,0),"")</f>
        <v/>
      </c>
      <c r="E76" s="3"/>
      <c r="F76" s="3"/>
      <c r="G76" s="4"/>
      <c r="H76" s="5"/>
      <c r="I76" s="9" t="str">
        <f t="shared" si="20"/>
        <v/>
      </c>
      <c r="J76" s="5"/>
      <c r="K76" s="6" t="str">
        <f t="shared" si="21"/>
        <v/>
      </c>
    </row>
    <row r="77" spans="1:11" x14ac:dyDescent="0.3">
      <c r="A77" s="19" t="s">
        <v>75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 spans="1:11" x14ac:dyDescent="0.3">
      <c r="A78" s="12" t="s">
        <v>5</v>
      </c>
      <c r="B78" s="12" t="s">
        <v>6</v>
      </c>
      <c r="C78" s="12" t="s">
        <v>43</v>
      </c>
      <c r="D78" s="12" t="s">
        <v>44</v>
      </c>
      <c r="E78" s="12" t="s">
        <v>31</v>
      </c>
      <c r="F78" s="12" t="s">
        <v>32</v>
      </c>
      <c r="G78" s="13" t="s">
        <v>0</v>
      </c>
      <c r="H78" s="14" t="s">
        <v>46</v>
      </c>
      <c r="I78" s="14" t="s">
        <v>45</v>
      </c>
      <c r="J78" s="14" t="s">
        <v>2</v>
      </c>
      <c r="K78" s="14" t="s">
        <v>1</v>
      </c>
    </row>
    <row r="79" spans="1:11" x14ac:dyDescent="0.3">
      <c r="A79" s="6" t="s">
        <v>30</v>
      </c>
      <c r="B79" s="6" t="s">
        <v>22</v>
      </c>
      <c r="C79" s="6">
        <f>IFERROR(VLOOKUP($A79&amp;$B79,IF({1,0},工作表3!$B$23&amp;工作表3!$C$23,工作表3!D$23),2,0),"")</f>
        <v>5</v>
      </c>
      <c r="D79" s="6" t="str">
        <f>IFERROR(VLOOKUP($A79&amp;$B79,IF({1,0},工作表3!$B$23&amp;工作表3!$C$23,工作表3!E$23),2,0),"")</f>
        <v>自修項目</v>
      </c>
      <c r="E79" s="3" t="s">
        <v>80</v>
      </c>
      <c r="F79" s="3"/>
      <c r="G79" s="4"/>
      <c r="H79" s="5"/>
      <c r="I79" s="9" t="str">
        <f t="shared" ref="I79:I83" si="22">D79</f>
        <v>自修項目</v>
      </c>
      <c r="J79" s="5"/>
      <c r="K79" s="6">
        <f t="shared" ref="K79:K83" si="23">IFERROR(H79*C79/IF(J79&gt;0,J79,1),"")</f>
        <v>0</v>
      </c>
    </row>
    <row r="80" spans="1:11" x14ac:dyDescent="0.3">
      <c r="A80" s="6"/>
      <c r="B80" s="6"/>
      <c r="C80" s="6" t="str">
        <f>IFERROR(VLOOKUP($A80&amp;$B80,IF({1,0},工作表3!$B$23&amp;工作表3!$C$23,工作表3!D$23),2,0),"")</f>
        <v/>
      </c>
      <c r="D80" s="6" t="str">
        <f>IFERROR(VLOOKUP($A80&amp;$B80,IF({1,0},工作表3!$B$23&amp;工作表3!$C$23,工作表3!E$23),2,0),"")</f>
        <v/>
      </c>
      <c r="E80" s="3"/>
      <c r="F80" s="3"/>
      <c r="G80" s="4"/>
      <c r="H80" s="5"/>
      <c r="I80" s="9" t="str">
        <f t="shared" si="22"/>
        <v/>
      </c>
      <c r="J80" s="5"/>
      <c r="K80" s="6" t="str">
        <f t="shared" si="23"/>
        <v/>
      </c>
    </row>
    <row r="81" spans="1:11" x14ac:dyDescent="0.3">
      <c r="A81" s="6"/>
      <c r="B81" s="6"/>
      <c r="C81" s="6" t="str">
        <f>IFERROR(VLOOKUP($A81&amp;$B81,IF({1,0},工作表3!$B$23&amp;工作表3!$C$23,工作表3!D$23),2,0),"")</f>
        <v/>
      </c>
      <c r="D81" s="6" t="str">
        <f>IFERROR(VLOOKUP($A81&amp;$B81,IF({1,0},工作表3!$B$23&amp;工作表3!$C$23,工作表3!E$23),2,0),"")</f>
        <v/>
      </c>
      <c r="E81" s="3"/>
      <c r="F81" s="3"/>
      <c r="G81" s="4"/>
      <c r="H81" s="5"/>
      <c r="I81" s="9" t="str">
        <f t="shared" si="22"/>
        <v/>
      </c>
      <c r="J81" s="5"/>
      <c r="K81" s="6" t="str">
        <f t="shared" si="23"/>
        <v/>
      </c>
    </row>
    <row r="82" spans="1:11" x14ac:dyDescent="0.3">
      <c r="A82" s="6"/>
      <c r="B82" s="6"/>
      <c r="C82" s="6" t="str">
        <f>IFERROR(VLOOKUP($A82&amp;$B82,IF({1,0},工作表3!$B$23&amp;工作表3!$C$23,工作表3!D$23),2,0),"")</f>
        <v/>
      </c>
      <c r="D82" s="6" t="str">
        <f>IFERROR(VLOOKUP($A82&amp;$B82,IF({1,0},工作表3!$B$23&amp;工作表3!$C$23,工作表3!E$23),2,0),"")</f>
        <v/>
      </c>
      <c r="E82" s="3"/>
      <c r="F82" s="3"/>
      <c r="G82" s="4"/>
      <c r="H82" s="5"/>
      <c r="I82" s="9" t="str">
        <f t="shared" si="22"/>
        <v/>
      </c>
      <c r="J82" s="5"/>
      <c r="K82" s="6" t="str">
        <f t="shared" si="23"/>
        <v/>
      </c>
    </row>
    <row r="83" spans="1:11" x14ac:dyDescent="0.3">
      <c r="A83" s="6"/>
      <c r="B83" s="6"/>
      <c r="C83" s="6" t="str">
        <f>IFERROR(VLOOKUP($A83&amp;$B83,IF({1,0},工作表3!$B$23&amp;工作表3!$C$23,工作表3!D$23),2,0),"")</f>
        <v/>
      </c>
      <c r="D83" s="6" t="str">
        <f>IFERROR(VLOOKUP($A83&amp;$B83,IF({1,0},工作表3!$B$23&amp;工作表3!$C$23,工作表3!E$23),2,0),"")</f>
        <v/>
      </c>
      <c r="E83" s="3"/>
      <c r="F83" s="3"/>
      <c r="G83" s="4"/>
      <c r="H83" s="5"/>
      <c r="I83" s="9" t="str">
        <f t="shared" si="22"/>
        <v/>
      </c>
      <c r="J83" s="5"/>
      <c r="K83" s="6" t="str">
        <f t="shared" si="23"/>
        <v/>
      </c>
    </row>
    <row r="84" spans="1:11" x14ac:dyDescent="0.3">
      <c r="A84" s="24" t="s">
        <v>76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</row>
    <row r="85" spans="1:11" x14ac:dyDescent="0.3">
      <c r="A85" s="12" t="s">
        <v>5</v>
      </c>
      <c r="B85" s="12" t="s">
        <v>6</v>
      </c>
      <c r="C85" s="12" t="s">
        <v>43</v>
      </c>
      <c r="D85" s="12" t="s">
        <v>44</v>
      </c>
      <c r="E85" s="12" t="s">
        <v>31</v>
      </c>
      <c r="F85" s="12" t="s">
        <v>32</v>
      </c>
      <c r="G85" s="13" t="s">
        <v>0</v>
      </c>
      <c r="H85" s="14" t="s">
        <v>46</v>
      </c>
      <c r="I85" s="14" t="s">
        <v>45</v>
      </c>
      <c r="J85" s="14" t="s">
        <v>2</v>
      </c>
      <c r="K85" s="14" t="s">
        <v>1</v>
      </c>
    </row>
    <row r="86" spans="1:11" x14ac:dyDescent="0.3">
      <c r="A86" s="6" t="s">
        <v>7</v>
      </c>
      <c r="B86" s="6" t="s">
        <v>22</v>
      </c>
      <c r="C86" s="6">
        <f>IFERROR(VLOOKUP($A86&amp;$B86,IF({1,0},工作表3!$B$24&amp;工作表3!$C$24,工作表3!D$24),2,0),"")</f>
        <v>5</v>
      </c>
      <c r="D86" s="6" t="str">
        <f>IFERROR(VLOOKUP($A86&amp;$B86,IF({1,0},工作表3!$B$24&amp;工作表3!$C$24,工作表3!E$24),2,0),"")</f>
        <v>活動</v>
      </c>
      <c r="E86" s="3" t="s">
        <v>80</v>
      </c>
      <c r="F86" s="3"/>
      <c r="G86" s="4"/>
      <c r="H86" s="5"/>
      <c r="I86" s="9" t="str">
        <f t="shared" ref="I86:I90" si="24">D86</f>
        <v>活動</v>
      </c>
      <c r="J86" s="5"/>
      <c r="K86" s="6">
        <f t="shared" ref="K86:K90" si="25">IFERROR(H86*C86/IF(J86&gt;0,J86,1),"")</f>
        <v>0</v>
      </c>
    </row>
    <row r="87" spans="1:11" x14ac:dyDescent="0.3">
      <c r="A87" s="6"/>
      <c r="B87" s="6"/>
      <c r="C87" s="6" t="str">
        <f>IFERROR(VLOOKUP($A87&amp;$B87,IF({1,0},工作表3!$B$24&amp;工作表3!$C$24,工作表3!D$24),2,0),"")</f>
        <v/>
      </c>
      <c r="D87" s="6" t="str">
        <f>IFERROR(VLOOKUP($A87&amp;$B87,IF({1,0},工作表3!$B$24&amp;工作表3!$C$24,工作表3!E$24),2,0),"")</f>
        <v/>
      </c>
      <c r="E87" s="3"/>
      <c r="F87" s="3"/>
      <c r="G87" s="4"/>
      <c r="H87" s="5"/>
      <c r="I87" s="9" t="str">
        <f t="shared" si="24"/>
        <v/>
      </c>
      <c r="J87" s="5"/>
      <c r="K87" s="6" t="str">
        <f t="shared" si="25"/>
        <v/>
      </c>
    </row>
    <row r="88" spans="1:11" x14ac:dyDescent="0.3">
      <c r="A88" s="6"/>
      <c r="B88" s="6"/>
      <c r="C88" s="6" t="str">
        <f>IFERROR(VLOOKUP($A88&amp;$B88,IF({1,0},工作表3!$B$24&amp;工作表3!$C$24,工作表3!D$24),2,0),"")</f>
        <v/>
      </c>
      <c r="D88" s="6" t="str">
        <f>IFERROR(VLOOKUP($A88&amp;$B88,IF({1,0},工作表3!$B$24&amp;工作表3!$C$24,工作表3!E$24),2,0),"")</f>
        <v/>
      </c>
      <c r="E88" s="3"/>
      <c r="F88" s="3"/>
      <c r="G88" s="4"/>
      <c r="H88" s="5"/>
      <c r="I88" s="9" t="str">
        <f t="shared" si="24"/>
        <v/>
      </c>
      <c r="J88" s="5"/>
      <c r="K88" s="6" t="str">
        <f t="shared" si="25"/>
        <v/>
      </c>
    </row>
    <row r="89" spans="1:11" x14ac:dyDescent="0.3">
      <c r="A89" s="6"/>
      <c r="B89" s="6"/>
      <c r="C89" s="6" t="str">
        <f>IFERROR(VLOOKUP($A89&amp;$B89,IF({1,0},工作表3!$B$24&amp;工作表3!$C$24,工作表3!D$24),2,0),"")</f>
        <v/>
      </c>
      <c r="D89" s="6" t="str">
        <f>IFERROR(VLOOKUP($A89&amp;$B89,IF({1,0},工作表3!$B$24&amp;工作表3!$C$24,工作表3!E$24),2,0),"")</f>
        <v/>
      </c>
      <c r="E89" s="3"/>
      <c r="F89" s="3"/>
      <c r="G89" s="4"/>
      <c r="H89" s="5"/>
      <c r="I89" s="9" t="str">
        <f t="shared" si="24"/>
        <v/>
      </c>
      <c r="J89" s="5"/>
      <c r="K89" s="6" t="str">
        <f t="shared" si="25"/>
        <v/>
      </c>
    </row>
    <row r="90" spans="1:11" x14ac:dyDescent="0.3">
      <c r="A90" s="6"/>
      <c r="B90" s="6"/>
      <c r="C90" s="6" t="str">
        <f>IFERROR(VLOOKUP($A90&amp;$B90,IF({1,0},工作表3!$B$24&amp;工作表3!$C$24,工作表3!D$24),2,0),"")</f>
        <v/>
      </c>
      <c r="D90" s="6" t="str">
        <f>IFERROR(VLOOKUP($A90&amp;$B90,IF({1,0},工作表3!$B$24&amp;工作表3!$C$24,工作表3!E$24),2,0),"")</f>
        <v/>
      </c>
      <c r="E90" s="3"/>
      <c r="F90" s="3"/>
      <c r="G90" s="4"/>
      <c r="H90" s="5"/>
      <c r="I90" s="9" t="str">
        <f t="shared" si="24"/>
        <v/>
      </c>
      <c r="J90" s="5"/>
      <c r="K90" s="6" t="str">
        <f t="shared" si="25"/>
        <v/>
      </c>
    </row>
    <row r="92" spans="1:11" x14ac:dyDescent="0.3">
      <c r="J92" s="2" t="s">
        <v>4</v>
      </c>
      <c r="K92" s="7">
        <f>SUM(K1:K90)</f>
        <v>8</v>
      </c>
    </row>
  </sheetData>
  <dataConsolidate/>
  <mergeCells count="13">
    <mergeCell ref="A84:K84"/>
    <mergeCell ref="A63:K63"/>
    <mergeCell ref="A70:K70"/>
    <mergeCell ref="A77:K77"/>
    <mergeCell ref="A42:K42"/>
    <mergeCell ref="A49:K49"/>
    <mergeCell ref="A56:K56"/>
    <mergeCell ref="A35:K35"/>
    <mergeCell ref="A14:K14"/>
    <mergeCell ref="A21:K21"/>
    <mergeCell ref="A1:K1"/>
    <mergeCell ref="A2:K2"/>
    <mergeCell ref="A28:K28"/>
  </mergeCells>
  <phoneticPr fontId="1" type="noConversion"/>
  <dataValidations count="12">
    <dataValidation type="list" allowBlank="1" showInputMessage="1" showErrorMessage="1" sqref="A4:A13" xr:uid="{1B820799-770C-407E-A883-38E9DD4B3D5C}">
      <formula1>_A</formula1>
    </dataValidation>
    <dataValidation type="list" allowBlank="1" showInputMessage="1" showErrorMessage="1" sqref="A16:A20" xr:uid="{453A1C4D-5FEA-4700-83B8-22E5BF5A28B8}">
      <formula1>_B</formula1>
    </dataValidation>
    <dataValidation type="list" allowBlank="1" showInputMessage="1" showErrorMessage="1" sqref="A23:A27" xr:uid="{D02E9F53-C59A-4E36-8808-924C762B27E8}">
      <formula1>_C</formula1>
    </dataValidation>
    <dataValidation type="list" allowBlank="1" showInputMessage="1" showErrorMessage="1" sqref="A30:A34" xr:uid="{EBA75553-6531-43A4-BD68-553D6C61425B}">
      <formula1>_D</formula1>
    </dataValidation>
    <dataValidation type="list" allowBlank="1" showInputMessage="1" showErrorMessage="1" sqref="A37:A41" xr:uid="{D2769A0A-6C7B-4606-9364-8FE3CE402ECA}">
      <formula1>_E</formula1>
    </dataValidation>
    <dataValidation type="list" allowBlank="1" showInputMessage="1" showErrorMessage="1" sqref="A44:A48" xr:uid="{E625B42A-CDE8-4587-B953-6CAEDC81F10F}">
      <formula1>_F</formula1>
    </dataValidation>
    <dataValidation type="list" allowBlank="1" showInputMessage="1" showErrorMessage="1" sqref="A51:A55" xr:uid="{E312F5EF-481C-4134-B3C9-CBDA7B6745F1}">
      <formula1>_G</formula1>
    </dataValidation>
    <dataValidation type="list" allowBlank="1" showInputMessage="1" showErrorMessage="1" sqref="A58:A62" xr:uid="{30CF7B11-9938-43C0-822A-F6179C93D1E4}">
      <formula1>_H</formula1>
    </dataValidation>
    <dataValidation type="list" allowBlank="1" showInputMessage="1" showErrorMessage="1" sqref="A65:A69" xr:uid="{ED31B723-6E7C-4B4D-B2B7-05550E2572B2}">
      <formula1>_I</formula1>
    </dataValidation>
    <dataValidation type="list" allowBlank="1" showInputMessage="1" showErrorMessage="1" sqref="A72:A76" xr:uid="{9677AD3A-B8B7-46C2-A514-FA02A424A1E1}">
      <formula1>_J</formula1>
    </dataValidation>
    <dataValidation type="list" allowBlank="1" showInputMessage="1" showErrorMessage="1" sqref="A79:A83" xr:uid="{E652436B-5178-4454-B3AA-42550DDCEBE9}">
      <formula1>_K</formula1>
    </dataValidation>
    <dataValidation type="list" allowBlank="1" showInputMessage="1" showErrorMessage="1" sqref="A86:A90" xr:uid="{5158D77A-E363-46BD-A4C5-E809AC1C394E}">
      <formula1>_L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C8C01F8B-B7B8-45C8-BE5E-DF3EEB634EC4}">
          <x14:formula1>
            <xm:f>OFFSET(工作表2!$C$4,MATCH(A16,_B,0)-1,0,1,COUNTA(OFFSET(工作表2!$C$4,MATCH(A16,_B,0)-1,0,1,2)))</xm:f>
          </x14:formula1>
          <xm:sqref>B16:B20</xm:sqref>
        </x14:dataValidation>
        <x14:dataValidation type="list" allowBlank="1" showInputMessage="1" showErrorMessage="1" xr:uid="{AFBD5842-261E-4F6C-A1F1-E5E7DDF7E8C7}">
          <x14:formula1>
            <xm:f>OFFSET(工作表2!$C$1,MATCH(A4,_A,0)-1,0,1,COUNTA(OFFSET(工作表2!$C$1,MATCH(A4,_A,0)-1,0,1,2)))</xm:f>
          </x14:formula1>
          <xm:sqref>B4:B13</xm:sqref>
        </x14:dataValidation>
        <x14:dataValidation type="list" allowBlank="1" showInputMessage="1" showErrorMessage="1" xr:uid="{D0037E1B-F8D4-4FBD-B1EE-62BFB3076A28}">
          <x14:formula1>
            <xm:f>OFFSET(工作表2!$C$6,MATCH(A23,_C,0)-1,0,1,COUNTA(OFFSET(工作表2!$C$6,MATCH(A23,_C,0)-1,0,1,2)))</xm:f>
          </x14:formula1>
          <xm:sqref>B23:B27</xm:sqref>
        </x14:dataValidation>
        <x14:dataValidation type="list" allowBlank="1" showInputMessage="1" showErrorMessage="1" xr:uid="{0EA852AB-7C4F-41B9-BD53-23C251A16832}">
          <x14:formula1>
            <xm:f>OFFSET(工作表2!$C$8,MATCH(A30,_D,0)-1,0,1,COUNTA(OFFSET(工作表2!$C$8,MATCH(A30,_D,0)-1,0,1,2)))</xm:f>
          </x14:formula1>
          <xm:sqref>B30:B34</xm:sqref>
        </x14:dataValidation>
        <x14:dataValidation type="list" allowBlank="1" showInputMessage="1" showErrorMessage="1" xr:uid="{39825B6C-3262-493E-8AF9-54D6DB192394}">
          <x14:formula1>
            <xm:f>OFFSET(工作表2!$C$10,MATCH(A37,_E,0)-1,0,1,COUNTA(OFFSET(工作表2!$C$10,MATCH(A37,_E,0)-1,0,1,2)))</xm:f>
          </x14:formula1>
          <xm:sqref>B37:B41</xm:sqref>
        </x14:dataValidation>
        <x14:dataValidation type="list" allowBlank="1" showInputMessage="1" showErrorMessage="1" xr:uid="{7314CDF6-AF65-4B7B-92C6-AB8458252A17}">
          <x14:formula1>
            <xm:f>OFFSET(工作表2!$C$12,MATCH(A44,_F,0)-1,0,1,COUNTA(OFFSET(工作表2!$C$12,MATCH(A44,_F,0)-1,0,1,2)))</xm:f>
          </x14:formula1>
          <xm:sqref>B44:B48</xm:sqref>
        </x14:dataValidation>
        <x14:dataValidation type="list" allowBlank="1" showInputMessage="1" showErrorMessage="1" xr:uid="{0FD2E288-40DF-4036-861A-7EFCBF4387D9}">
          <x14:formula1>
            <xm:f>OFFSET(工作表2!$C$13,MATCH(A51,_G,0)-1,0,1,COUNTA(OFFSET(工作表2!$C$13,MATCH(A51,_G,0)-1,0,1,2)))</xm:f>
          </x14:formula1>
          <xm:sqref>B51:B55</xm:sqref>
        </x14:dataValidation>
        <x14:dataValidation type="list" allowBlank="1" showInputMessage="1" showErrorMessage="1" xr:uid="{1F868A44-0C01-4E6A-B502-F9AE6BDAA0A7}">
          <x14:formula1>
            <xm:f>OFFSET(工作表2!$C$14,MATCH(A58,_H,0)-1,0,1,COUNTA(OFFSET(工作表2!$C$14,MATCH(A58,_H,0)-1,0,1,2)))</xm:f>
          </x14:formula1>
          <xm:sqref>B58:B62</xm:sqref>
        </x14:dataValidation>
        <x14:dataValidation type="list" allowBlank="1" showInputMessage="1" showErrorMessage="1" xr:uid="{363D679E-52A5-42DD-A83D-05A088DAF2FD}">
          <x14:formula1>
            <xm:f>OFFSET(工作表2!$C$15,MATCH(A65,_I,0)-1,0,1,COUNTA(OFFSET(工作表2!$C$15,MATCH(A65,_I,0)-1,0,1,2)))</xm:f>
          </x14:formula1>
          <xm:sqref>B65:B69</xm:sqref>
        </x14:dataValidation>
        <x14:dataValidation type="list" allowBlank="1" showInputMessage="1" showErrorMessage="1" xr:uid="{EAC739F9-EADA-4340-A86A-658B8D1D1483}">
          <x14:formula1>
            <xm:f>OFFSET(工作表2!$C$17,MATCH(A79,_K,0)-1,0,1,COUNTA(OFFSET(工作表2!$C$17,MATCH(A79,_K,0)-1,0,1,2)))</xm:f>
          </x14:formula1>
          <xm:sqref>B79:B83</xm:sqref>
        </x14:dataValidation>
        <x14:dataValidation type="list" allowBlank="1" showInputMessage="1" showErrorMessage="1" xr:uid="{A87860E6-7738-4E9C-9269-ACF2539F693E}">
          <x14:formula1>
            <xm:f>OFFSET(工作表2!$C$16,MATCH(A72,_J,0)-1,0,1,COUNTA(OFFSET(工作表2!$C$16,MATCH(A72,_J,0)-1,0,1,2)))</xm:f>
          </x14:formula1>
          <xm:sqref>B72:B76</xm:sqref>
        </x14:dataValidation>
        <x14:dataValidation type="list" allowBlank="1" showInputMessage="1" showErrorMessage="1" xr:uid="{37AB5CDE-DC1B-4119-94FD-5E19158B2AA4}">
          <x14:formula1>
            <xm:f>OFFSET(工作表2!$C$18,MATCH(A86,_L,0)-1,0,1,COUNTA(OFFSET(工作表2!$C$18,MATCH(A86,_L,0)-1,0,1,2)))</xm:f>
          </x14:formula1>
          <xm:sqref>B86:B90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2B483-3448-425B-9F01-27C2E34B9990}">
  <dimension ref="A1:D18"/>
  <sheetViews>
    <sheetView workbookViewId="0">
      <selection sqref="A1:A3"/>
    </sheetView>
  </sheetViews>
  <sheetFormatPr defaultRowHeight="15.6" x14ac:dyDescent="0.3"/>
  <cols>
    <col min="1" max="1" width="2.9140625" style="8" bestFit="1" customWidth="1"/>
    <col min="2" max="2" width="39.75" bestFit="1" customWidth="1"/>
    <col min="3" max="3" width="10.4140625" bestFit="1" customWidth="1"/>
    <col min="4" max="4" width="5.08203125" bestFit="1" customWidth="1"/>
    <col min="9" max="9" width="14.33203125" bestFit="1" customWidth="1"/>
  </cols>
  <sheetData>
    <row r="1" spans="1:4" x14ac:dyDescent="0.3">
      <c r="A1" s="29" t="s">
        <v>52</v>
      </c>
      <c r="B1" t="s">
        <v>8</v>
      </c>
      <c r="C1" t="s">
        <v>14</v>
      </c>
      <c r="D1" t="s">
        <v>16</v>
      </c>
    </row>
    <row r="2" spans="1:4" x14ac:dyDescent="0.3">
      <c r="A2" s="29"/>
      <c r="B2" t="s">
        <v>10</v>
      </c>
      <c r="C2" t="s">
        <v>14</v>
      </c>
      <c r="D2" t="s">
        <v>16</v>
      </c>
    </row>
    <row r="3" spans="1:4" x14ac:dyDescent="0.3">
      <c r="A3" s="29"/>
      <c r="B3" t="s">
        <v>12</v>
      </c>
      <c r="C3" t="s">
        <v>14</v>
      </c>
      <c r="D3" t="s">
        <v>16</v>
      </c>
    </row>
    <row r="4" spans="1:4" x14ac:dyDescent="0.3">
      <c r="A4" s="29" t="s">
        <v>53</v>
      </c>
      <c r="B4" t="s">
        <v>18</v>
      </c>
      <c r="C4" t="s">
        <v>14</v>
      </c>
      <c r="D4" t="s">
        <v>16</v>
      </c>
    </row>
    <row r="5" spans="1:4" x14ac:dyDescent="0.3">
      <c r="A5" s="29"/>
      <c r="B5" t="s">
        <v>19</v>
      </c>
      <c r="C5" t="s">
        <v>14</v>
      </c>
    </row>
    <row r="6" spans="1:4" x14ac:dyDescent="0.3">
      <c r="A6" s="29" t="s">
        <v>54</v>
      </c>
      <c r="B6" t="s">
        <v>8</v>
      </c>
      <c r="C6" t="s">
        <v>23</v>
      </c>
    </row>
    <row r="7" spans="1:4" x14ac:dyDescent="0.3">
      <c r="A7" s="29"/>
      <c r="B7" t="s">
        <v>12</v>
      </c>
      <c r="C7" t="s">
        <v>23</v>
      </c>
    </row>
    <row r="8" spans="1:4" x14ac:dyDescent="0.3">
      <c r="A8" s="29" t="s">
        <v>55</v>
      </c>
      <c r="B8" t="s">
        <v>49</v>
      </c>
      <c r="C8" t="s">
        <v>14</v>
      </c>
      <c r="D8" t="s">
        <v>16</v>
      </c>
    </row>
    <row r="9" spans="1:4" x14ac:dyDescent="0.3">
      <c r="A9" s="29"/>
      <c r="B9" t="s">
        <v>51</v>
      </c>
      <c r="C9" t="s">
        <v>23</v>
      </c>
    </row>
    <row r="10" spans="1:4" x14ac:dyDescent="0.3">
      <c r="A10" s="29" t="s">
        <v>56</v>
      </c>
      <c r="B10" t="s">
        <v>20</v>
      </c>
      <c r="C10" t="s">
        <v>23</v>
      </c>
    </row>
    <row r="11" spans="1:4" x14ac:dyDescent="0.3">
      <c r="A11" s="29"/>
      <c r="B11" t="s">
        <v>21</v>
      </c>
      <c r="C11" t="s">
        <v>23</v>
      </c>
    </row>
    <row r="12" spans="1:4" x14ac:dyDescent="0.3">
      <c r="A12" s="8" t="s">
        <v>57</v>
      </c>
      <c r="B12" t="s">
        <v>25</v>
      </c>
      <c r="C12" t="s">
        <v>23</v>
      </c>
    </row>
    <row r="13" spans="1:4" x14ac:dyDescent="0.3">
      <c r="A13" s="8" t="s">
        <v>58</v>
      </c>
      <c r="B13" t="s">
        <v>26</v>
      </c>
      <c r="C13" t="s">
        <v>23</v>
      </c>
    </row>
    <row r="14" spans="1:4" x14ac:dyDescent="0.3">
      <c r="A14" s="8" t="s">
        <v>59</v>
      </c>
      <c r="B14" t="s">
        <v>28</v>
      </c>
      <c r="C14" t="s">
        <v>14</v>
      </c>
      <c r="D14" t="s">
        <v>16</v>
      </c>
    </row>
    <row r="15" spans="1:4" x14ac:dyDescent="0.3">
      <c r="A15" s="8" t="s">
        <v>60</v>
      </c>
      <c r="B15" t="s">
        <v>29</v>
      </c>
      <c r="C15" t="s">
        <v>23</v>
      </c>
    </row>
    <row r="16" spans="1:4" x14ac:dyDescent="0.3">
      <c r="A16" s="8" t="s">
        <v>61</v>
      </c>
      <c r="B16" t="s">
        <v>65</v>
      </c>
      <c r="C16" t="s">
        <v>23</v>
      </c>
    </row>
    <row r="17" spans="1:3" x14ac:dyDescent="0.3">
      <c r="A17" s="8" t="s">
        <v>62</v>
      </c>
      <c r="B17" t="s">
        <v>30</v>
      </c>
      <c r="C17" t="s">
        <v>23</v>
      </c>
    </row>
    <row r="18" spans="1:3" x14ac:dyDescent="0.3">
      <c r="A18" s="8" t="s">
        <v>63</v>
      </c>
      <c r="B18" t="s">
        <v>8</v>
      </c>
      <c r="C18" t="s">
        <v>23</v>
      </c>
    </row>
  </sheetData>
  <mergeCells count="5">
    <mergeCell ref="A1:A3"/>
    <mergeCell ref="A4:A5"/>
    <mergeCell ref="A6:A7"/>
    <mergeCell ref="A10:A11"/>
    <mergeCell ref="A8:A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318A-5407-44F0-9E6E-588BD075DB3A}">
  <dimension ref="A1:E24"/>
  <sheetViews>
    <sheetView workbookViewId="0"/>
  </sheetViews>
  <sheetFormatPr defaultRowHeight="15.6" x14ac:dyDescent="0.3"/>
  <cols>
    <col min="1" max="1" width="2.9140625" bestFit="1" customWidth="1"/>
    <col min="2" max="2" width="39.75" bestFit="1" customWidth="1"/>
    <col min="3" max="3" width="10.4140625" bestFit="1" customWidth="1"/>
    <col min="4" max="4" width="3.58203125" bestFit="1" customWidth="1"/>
    <col min="5" max="5" width="16.33203125" bestFit="1" customWidth="1"/>
  </cols>
  <sheetData>
    <row r="1" spans="1:5" x14ac:dyDescent="0.3">
      <c r="A1" t="s">
        <v>52</v>
      </c>
      <c r="B1" t="s">
        <v>8</v>
      </c>
      <c r="C1" t="s">
        <v>14</v>
      </c>
      <c r="D1">
        <v>1</v>
      </c>
      <c r="E1" t="s">
        <v>33</v>
      </c>
    </row>
    <row r="2" spans="1:5" x14ac:dyDescent="0.3">
      <c r="A2" t="s">
        <v>52</v>
      </c>
      <c r="B2" t="s">
        <v>7</v>
      </c>
      <c r="C2" t="s">
        <v>16</v>
      </c>
      <c r="D2">
        <v>3</v>
      </c>
      <c r="E2" t="s">
        <v>33</v>
      </c>
    </row>
    <row r="3" spans="1:5" x14ac:dyDescent="0.3">
      <c r="A3" t="s">
        <v>52</v>
      </c>
      <c r="B3" t="s">
        <v>10</v>
      </c>
      <c r="C3" t="s">
        <v>14</v>
      </c>
      <c r="D3">
        <v>5</v>
      </c>
      <c r="E3" t="s">
        <v>33</v>
      </c>
    </row>
    <row r="4" spans="1:5" x14ac:dyDescent="0.3">
      <c r="A4" t="s">
        <v>52</v>
      </c>
      <c r="B4" t="s">
        <v>9</v>
      </c>
      <c r="C4" t="s">
        <v>16</v>
      </c>
      <c r="D4">
        <v>20</v>
      </c>
      <c r="E4" t="s">
        <v>33</v>
      </c>
    </row>
    <row r="5" spans="1:5" x14ac:dyDescent="0.3">
      <c r="A5" t="s">
        <v>52</v>
      </c>
      <c r="B5" t="s">
        <v>12</v>
      </c>
      <c r="C5" t="s">
        <v>14</v>
      </c>
      <c r="D5">
        <v>10</v>
      </c>
      <c r="E5" t="s">
        <v>33</v>
      </c>
    </row>
    <row r="6" spans="1:5" x14ac:dyDescent="0.3">
      <c r="A6" t="s">
        <v>52</v>
      </c>
      <c r="B6" t="s">
        <v>11</v>
      </c>
      <c r="C6" t="s">
        <v>16</v>
      </c>
      <c r="D6">
        <v>30</v>
      </c>
      <c r="E6" t="s">
        <v>33</v>
      </c>
    </row>
    <row r="7" spans="1:5" x14ac:dyDescent="0.3">
      <c r="A7" t="s">
        <v>53</v>
      </c>
      <c r="B7" t="s">
        <v>18</v>
      </c>
      <c r="C7" t="s">
        <v>14</v>
      </c>
      <c r="D7">
        <v>10</v>
      </c>
      <c r="E7" t="s">
        <v>34</v>
      </c>
    </row>
    <row r="8" spans="1:5" x14ac:dyDescent="0.3">
      <c r="A8" t="s">
        <v>53</v>
      </c>
      <c r="B8" t="s">
        <v>17</v>
      </c>
      <c r="C8" t="s">
        <v>16</v>
      </c>
      <c r="D8">
        <v>30</v>
      </c>
      <c r="E8" t="s">
        <v>34</v>
      </c>
    </row>
    <row r="9" spans="1:5" x14ac:dyDescent="0.3">
      <c r="A9" t="s">
        <v>53</v>
      </c>
      <c r="B9" t="s">
        <v>19</v>
      </c>
      <c r="C9" t="s">
        <v>14</v>
      </c>
      <c r="D9">
        <v>4</v>
      </c>
      <c r="E9" t="s">
        <v>34</v>
      </c>
    </row>
    <row r="10" spans="1:5" x14ac:dyDescent="0.3">
      <c r="A10" t="s">
        <v>54</v>
      </c>
      <c r="B10" t="s">
        <v>8</v>
      </c>
      <c r="C10" t="s">
        <v>23</v>
      </c>
      <c r="D10">
        <v>3</v>
      </c>
      <c r="E10" t="s">
        <v>35</v>
      </c>
    </row>
    <row r="11" spans="1:5" x14ac:dyDescent="0.3">
      <c r="A11" t="s">
        <v>54</v>
      </c>
      <c r="B11" t="s">
        <v>12</v>
      </c>
      <c r="C11" t="s">
        <v>23</v>
      </c>
      <c r="D11">
        <v>5</v>
      </c>
      <c r="E11" t="s">
        <v>35</v>
      </c>
    </row>
    <row r="12" spans="1:5" x14ac:dyDescent="0.3">
      <c r="A12" t="s">
        <v>55</v>
      </c>
      <c r="B12" t="s">
        <v>49</v>
      </c>
      <c r="C12" t="s">
        <v>14</v>
      </c>
      <c r="D12">
        <v>10</v>
      </c>
      <c r="E12" t="s">
        <v>36</v>
      </c>
    </row>
    <row r="13" spans="1:5" x14ac:dyDescent="0.3">
      <c r="A13" t="s">
        <v>55</v>
      </c>
      <c r="B13" t="s">
        <v>49</v>
      </c>
      <c r="C13" t="s">
        <v>16</v>
      </c>
      <c r="D13">
        <v>20</v>
      </c>
      <c r="E13" t="s">
        <v>36</v>
      </c>
    </row>
    <row r="14" spans="1:5" x14ac:dyDescent="0.3">
      <c r="A14" t="s">
        <v>55</v>
      </c>
      <c r="B14" t="s">
        <v>51</v>
      </c>
      <c r="C14" t="s">
        <v>23</v>
      </c>
      <c r="D14">
        <v>10</v>
      </c>
      <c r="E14" t="s">
        <v>36</v>
      </c>
    </row>
    <row r="15" spans="1:5" x14ac:dyDescent="0.3">
      <c r="A15" t="s">
        <v>56</v>
      </c>
      <c r="B15" t="s">
        <v>20</v>
      </c>
      <c r="C15" t="s">
        <v>23</v>
      </c>
      <c r="D15">
        <v>5</v>
      </c>
      <c r="E15" t="s">
        <v>37</v>
      </c>
    </row>
    <row r="16" spans="1:5" x14ac:dyDescent="0.3">
      <c r="A16" t="s">
        <v>56</v>
      </c>
      <c r="B16" t="s">
        <v>21</v>
      </c>
      <c r="C16" t="s">
        <v>23</v>
      </c>
      <c r="D16">
        <v>10</v>
      </c>
      <c r="E16" t="s">
        <v>37</v>
      </c>
    </row>
    <row r="17" spans="1:5" x14ac:dyDescent="0.3">
      <c r="A17" t="s">
        <v>57</v>
      </c>
      <c r="B17" t="s">
        <v>25</v>
      </c>
      <c r="C17" t="s">
        <v>23</v>
      </c>
      <c r="D17">
        <v>50</v>
      </c>
      <c r="E17" t="s">
        <v>38</v>
      </c>
    </row>
    <row r="18" spans="1:5" x14ac:dyDescent="0.3">
      <c r="A18" t="s">
        <v>58</v>
      </c>
      <c r="B18" t="s">
        <v>26</v>
      </c>
      <c r="C18" t="s">
        <v>23</v>
      </c>
      <c r="D18">
        <v>4</v>
      </c>
      <c r="E18" t="s">
        <v>39</v>
      </c>
    </row>
    <row r="19" spans="1:5" x14ac:dyDescent="0.3">
      <c r="A19" t="s">
        <v>59</v>
      </c>
      <c r="B19" t="s">
        <v>28</v>
      </c>
      <c r="C19" t="s">
        <v>14</v>
      </c>
      <c r="D19">
        <v>2</v>
      </c>
      <c r="E19" t="s">
        <v>34</v>
      </c>
    </row>
    <row r="20" spans="1:5" x14ac:dyDescent="0.3">
      <c r="A20" t="s">
        <v>59</v>
      </c>
      <c r="B20" t="s">
        <v>27</v>
      </c>
      <c r="C20" t="s">
        <v>16</v>
      </c>
      <c r="D20">
        <v>5</v>
      </c>
      <c r="E20" t="s">
        <v>34</v>
      </c>
    </row>
    <row r="21" spans="1:5" x14ac:dyDescent="0.3">
      <c r="A21" t="s">
        <v>60</v>
      </c>
      <c r="B21" t="s">
        <v>29</v>
      </c>
      <c r="C21" t="s">
        <v>23</v>
      </c>
      <c r="D21">
        <v>1</v>
      </c>
      <c r="E21" t="s">
        <v>40</v>
      </c>
    </row>
    <row r="22" spans="1:5" x14ac:dyDescent="0.3">
      <c r="A22" t="s">
        <v>61</v>
      </c>
      <c r="B22" t="s">
        <v>65</v>
      </c>
      <c r="C22" t="s">
        <v>23</v>
      </c>
      <c r="D22">
        <v>2</v>
      </c>
      <c r="E22" t="s">
        <v>41</v>
      </c>
    </row>
    <row r="23" spans="1:5" x14ac:dyDescent="0.3">
      <c r="A23" t="s">
        <v>62</v>
      </c>
      <c r="B23" t="s">
        <v>30</v>
      </c>
      <c r="C23" t="s">
        <v>23</v>
      </c>
      <c r="D23">
        <v>5</v>
      </c>
      <c r="E23" t="s">
        <v>42</v>
      </c>
    </row>
    <row r="24" spans="1:5" x14ac:dyDescent="0.3">
      <c r="A24" t="s">
        <v>63</v>
      </c>
      <c r="B24" t="s">
        <v>8</v>
      </c>
      <c r="C24" t="s">
        <v>23</v>
      </c>
      <c r="D24">
        <v>5</v>
      </c>
      <c r="E24" t="s">
        <v>66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12</vt:i4>
      </vt:variant>
    </vt:vector>
  </HeadingPairs>
  <TitlesOfParts>
    <vt:vector size="15" baseType="lpstr">
      <vt:lpstr>工作表1</vt:lpstr>
      <vt:lpstr>工作表2</vt:lpstr>
      <vt:lpstr>工作表3</vt:lpstr>
      <vt:lpstr>_A</vt:lpstr>
      <vt:lpstr>_B</vt:lpstr>
      <vt:lpstr>_C</vt:lpstr>
      <vt:lpstr>_D</vt:lpstr>
      <vt:lpstr>_E</vt:lpstr>
      <vt:lpstr>_F</vt:lpstr>
      <vt:lpstr>_G</vt:lpstr>
      <vt:lpstr>_H</vt:lpstr>
      <vt:lpstr>_I</vt:lpstr>
      <vt:lpstr>_J</vt:lpstr>
      <vt:lpstr>_K</vt:lpstr>
      <vt:lpstr>_L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空資部 林展慶</dc:creator>
  <cp:lastModifiedBy>Fenza- CIE</cp:lastModifiedBy>
  <dcterms:created xsi:type="dcterms:W3CDTF">2023-05-03T08:55:42Z</dcterms:created>
  <dcterms:modified xsi:type="dcterms:W3CDTF">2025-09-03T03:14:33Z</dcterms:modified>
</cp:coreProperties>
</file>